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vega\Desktop\Maricela\Año 2018 Oct 2017 a Set 2018\Página Web 2018\Al 31 diciembre 2017\"/>
    </mc:Choice>
  </mc:AlternateContent>
  <bookViews>
    <workbookView xWindow="0" yWindow="0" windowWidth="23040" windowHeight="9405"/>
  </bookViews>
  <sheets>
    <sheet name="Egres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7" i="2"/>
  <c r="C9" i="2"/>
  <c r="C7" i="2"/>
  <c r="F30" i="2" l="1"/>
  <c r="F31" i="2"/>
  <c r="F32" i="2"/>
  <c r="F33" i="2"/>
  <c r="F27" i="2"/>
  <c r="F23" i="2"/>
  <c r="F16" i="2"/>
  <c r="D33" i="2"/>
  <c r="D27" i="2"/>
  <c r="D23" i="2"/>
  <c r="D16" i="2"/>
  <c r="D32" i="2" l="1"/>
  <c r="D31" i="2"/>
  <c r="D30" i="2"/>
  <c r="F29" i="2"/>
  <c r="D29" i="2"/>
  <c r="F26" i="2"/>
  <c r="D26" i="2"/>
  <c r="F25" i="2"/>
  <c r="D25" i="2"/>
  <c r="F22" i="2"/>
  <c r="D22" i="2"/>
  <c r="F21" i="2"/>
  <c r="D21" i="2"/>
  <c r="F20" i="2"/>
  <c r="D20" i="2"/>
  <c r="F19" i="2"/>
  <c r="D19" i="2"/>
  <c r="F18" i="2"/>
  <c r="D18" i="2"/>
  <c r="F15" i="2"/>
  <c r="D15" i="2"/>
  <c r="F14" i="2"/>
  <c r="D14" i="2"/>
  <c r="F12" i="2"/>
  <c r="D12" i="2"/>
  <c r="F11" i="2"/>
  <c r="D11" i="2"/>
  <c r="F10" i="2"/>
  <c r="D10" i="2"/>
  <c r="F8" i="2"/>
  <c r="D8" i="2"/>
  <c r="E4" i="2"/>
  <c r="C4" i="2"/>
</calcChain>
</file>

<file path=xl/sharedStrings.xml><?xml version="1.0" encoding="utf-8"?>
<sst xmlns="http://schemas.openxmlformats.org/spreadsheetml/2006/main" count="53" uniqueCount="47">
  <si>
    <t>JUNTA ADMINISTRATIVA DEL ARCHIVO NACIONAL</t>
  </si>
  <si>
    <t>INFORME DE EJECUCIÓN PRESUPUESTARIA GLOBAL</t>
  </si>
  <si>
    <t>COD</t>
  </si>
  <si>
    <t>PRESUPUESTO ACTUAL</t>
  </si>
  <si>
    <t>EJECUCIÓN TOTAL</t>
  </si>
  <si>
    <t/>
  </si>
  <si>
    <t>REMUNERACIONES</t>
  </si>
  <si>
    <t>REMUNERACIONES BASICAS</t>
  </si>
  <si>
    <t>0.01.01</t>
  </si>
  <si>
    <t>Sueldo para Cargos Fijos</t>
  </si>
  <si>
    <t>0.01.05</t>
  </si>
  <si>
    <t>Suplencias</t>
  </si>
  <si>
    <t>REMUNERACIONES EVENTUALES</t>
  </si>
  <si>
    <t>0.02.01</t>
  </si>
  <si>
    <t>Tiempo Extraordinario</t>
  </si>
  <si>
    <t>0.02.05</t>
  </si>
  <si>
    <t>Dietas</t>
  </si>
  <si>
    <t>INCENTIVOS SALARIALES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</si>
  <si>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</si>
  <si>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</si>
  <si>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</si>
  <si>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</si>
  <si>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</si>
  <si>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</si>
  <si>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</si>
  <si>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</si>
  <si>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</si>
  <si>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</si>
  <si>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CONTRIBUCIONES PATRONALES AL DESARROLLO</t>
  </si>
  <si>
    <t>0.04.01</t>
  </si>
  <si>
    <t>Contribución Patronal al Seguro de Salud</t>
  </si>
  <si>
    <t>0.04.05</t>
  </si>
  <si>
    <t>Contribución Patronal al Banco Popular</t>
  </si>
  <si>
    <t>0.05.01</t>
  </si>
  <si>
    <t>0.05.02</t>
  </si>
  <si>
    <t>0.05.03</t>
  </si>
  <si>
    <t>Aporte Patronal al Fondo de Capitalización Laboral</t>
  </si>
  <si>
    <t>0.05.05</t>
  </si>
  <si>
    <t>Contribución Patronal a fondos administrados por entes privados</t>
  </si>
  <si>
    <t>DESCRIPCION</t>
  </si>
  <si>
    <t>Valor Relativo del monto de   planilla  con relación al Presupuesto Actual %</t>
  </si>
  <si>
    <t>Valor Relativo del monto de   planilla  con relación al Presupuesto Ejecutado %</t>
  </si>
  <si>
    <t>Contribución Patronal al Seguro de Pensiones de la CCSS</t>
  </si>
  <si>
    <t>Aporte Patronal al Régimen Obligatorio de Pensiones Complementaria</t>
  </si>
  <si>
    <t>CONTRIBUCIONES PATRONALES A FONDOS DE PENSIONES</t>
  </si>
  <si>
    <t>Total</t>
  </si>
  <si>
    <t>DE OCTUBRE A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</si>
</sst>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rgb="FFFFFFFF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Courier New"/>
      <family val="3"/>
    </font>
    <font>
      <sz val="11"/>
      <name val="Arial"/>
      <family val="2"/>
    </font>
    <font>
      <u/>
      <sz val="11"/>
      <name val="Arial"/>
      <family val="2"/>
    </font>
    <font>
      <sz val="8"/>
      <name val="Courier New"/>
      <family val="3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49" fontId="3" fillId="0" borderId="0" xfId="0" applyNumberFormat="1" applyFont="1" applyFill="1" applyBorder="1"/>
    <xf numFmtId="0" fontId="8" fillId="0" borderId="0" xfId="0" applyFont="1" applyFill="1" applyBorder="1"/>
    <xf numFmtId="0" fontId="11" fillId="0" borderId="0" xfId="0" applyFont="1"/>
    <xf numFmtId="0" fontId="11" fillId="0" borderId="0" xfId="0" applyFont="1" applyFill="1" applyBorder="1"/>
    <xf numFmtId="49" fontId="3" fillId="0" borderId="0" xfId="0" applyNumberFormat="1" applyFont="1" applyFill="1" applyBorder="1" applyAlignment="1">
      <alignment vertical="justify"/>
    </xf>
    <xf numFmtId="4" fontId="3" fillId="0" borderId="0" xfId="0" applyNumberFormat="1" applyFont="1" applyFill="1" applyBorder="1" applyAlignment="1">
      <alignment vertical="justify"/>
    </xf>
    <xf numFmtId="4" fontId="6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center"/>
    </xf>
    <xf numFmtId="164" fontId="2" fillId="0" borderId="0" xfId="0" quotePrefix="1" applyNumberFormat="1" applyFont="1" applyFill="1" applyBorder="1" applyAlignment="1"/>
    <xf numFmtId="4" fontId="6" fillId="0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43" fontId="2" fillId="3" borderId="6" xfId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 vertical="center" wrapText="1"/>
    </xf>
    <xf numFmtId="49" fontId="2" fillId="0" borderId="8" xfId="0" quotePrefix="1" applyNumberFormat="1" applyFont="1" applyBorder="1"/>
    <xf numFmtId="49" fontId="6" fillId="0" borderId="1" xfId="0" quotePrefix="1" applyNumberFormat="1" applyFont="1" applyFill="1" applyBorder="1" applyAlignment="1">
      <alignment vertical="distributed"/>
    </xf>
    <xf numFmtId="49" fontId="13" fillId="0" borderId="8" xfId="0" applyNumberFormat="1" applyFont="1" applyFill="1" applyBorder="1"/>
    <xf numFmtId="49" fontId="13" fillId="0" borderId="1" xfId="0" applyNumberFormat="1" applyFont="1" applyFill="1" applyBorder="1" applyAlignment="1">
      <alignment vertical="distributed"/>
    </xf>
    <xf numFmtId="49" fontId="9" fillId="0" borderId="8" xfId="0" quotePrefix="1" applyNumberFormat="1" applyFont="1" applyFill="1" applyBorder="1"/>
    <xf numFmtId="49" fontId="13" fillId="0" borderId="8" xfId="0" quotePrefix="1" applyNumberFormat="1" applyFont="1" applyFill="1" applyBorder="1"/>
    <xf numFmtId="49" fontId="13" fillId="0" borderId="1" xfId="0" quotePrefix="1" applyNumberFormat="1" applyFont="1" applyFill="1" applyBorder="1" applyAlignment="1">
      <alignment vertical="distributed"/>
    </xf>
    <xf numFmtId="49" fontId="6" fillId="0" borderId="8" xfId="0" applyNumberFormat="1" applyFont="1" applyFill="1" applyBorder="1"/>
    <xf numFmtId="49" fontId="6" fillId="0" borderId="1" xfId="0" applyNumberFormat="1" applyFont="1" applyFill="1" applyBorder="1" applyAlignment="1">
      <alignment vertical="distributed"/>
    </xf>
    <xf numFmtId="49" fontId="13" fillId="0" borderId="9" xfId="0" quotePrefix="1" applyNumberFormat="1" applyFont="1" applyFill="1" applyBorder="1"/>
    <xf numFmtId="49" fontId="13" fillId="0" borderId="3" xfId="0" quotePrefix="1" applyNumberFormat="1" applyFont="1" applyFill="1" applyBorder="1" applyAlignment="1">
      <alignment vertical="distributed"/>
    </xf>
    <xf numFmtId="43" fontId="12" fillId="3" borderId="6" xfId="1" applyFont="1" applyFill="1" applyBorder="1" applyAlignment="1">
      <alignment horizontal="center" vertical="center" wrapText="1"/>
    </xf>
    <xf numFmtId="164" fontId="9" fillId="0" borderId="0" xfId="0" quotePrefix="1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4" fontId="14" fillId="0" borderId="1" xfId="0" applyNumberFormat="1" applyFont="1" applyBorder="1"/>
    <xf numFmtId="4" fontId="15" fillId="4" borderId="1" xfId="0" applyNumberFormat="1" applyFont="1" applyFill="1" applyBorder="1"/>
    <xf numFmtId="4" fontId="16" fillId="0" borderId="1" xfId="0" applyNumberFormat="1" applyFont="1" applyBorder="1"/>
    <xf numFmtId="4" fontId="16" fillId="0" borderId="3" xfId="0" applyNumberFormat="1" applyFont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pane ySplit="5" topLeftCell="A6" activePane="bottomLeft" state="frozen"/>
      <selection pane="bottomLeft" activeCell="I22" sqref="I22"/>
    </sheetView>
  </sheetViews>
  <sheetFormatPr baseColWidth="10" defaultRowHeight="15" x14ac:dyDescent="0.25"/>
  <cols>
    <col min="1" max="1" width="7.7109375" bestFit="1" customWidth="1"/>
    <col min="2" max="2" width="67.5703125" customWidth="1"/>
    <col min="3" max="3" width="17.42578125" customWidth="1"/>
    <col min="4" max="4" width="18.85546875" customWidth="1"/>
    <col min="5" max="5" width="16.7109375" bestFit="1" customWidth="1"/>
    <col min="6" max="6" width="16.85546875" customWidth="1"/>
  </cols>
  <sheetData>
    <row r="1" spans="1:7" s="10" customFormat="1" ht="14.45" customHeight="1" x14ac:dyDescent="0.25">
      <c r="A1" s="33" t="s">
        <v>0</v>
      </c>
      <c r="B1" s="33"/>
      <c r="C1" s="33"/>
      <c r="D1" s="33"/>
      <c r="E1" s="33"/>
      <c r="F1" s="33"/>
    </row>
    <row r="2" spans="1:7" x14ac:dyDescent="0.25">
      <c r="A2" s="34" t="s">
        <v>1</v>
      </c>
      <c r="B2" s="34"/>
      <c r="C2" s="34"/>
      <c r="D2" s="34"/>
      <c r="E2" s="34"/>
      <c r="F2" s="34"/>
    </row>
    <row r="3" spans="1:7" x14ac:dyDescent="0.25">
      <c r="A3" s="34" t="s">
        <v>46</v>
      </c>
      <c r="B3" s="34"/>
      <c r="C3" s="34"/>
      <c r="D3" s="34"/>
      <c r="E3" s="34"/>
      <c r="F3" s="34"/>
      <c r="G3" s="19"/>
    </row>
    <row r="4" spans="1:7" ht="15.75" thickBot="1" x14ac:dyDescent="0.3">
      <c r="A4" s="1"/>
      <c r="B4" s="5"/>
      <c r="C4" s="6" t="e">
        <f>#REF!+#REF!+#REF!</f>
        <v>#REF!</v>
      </c>
      <c r="D4" s="6"/>
      <c r="E4" s="6" t="e">
        <f>#REF!+#REF!+#REF!</f>
        <v>#REF!</v>
      </c>
      <c r="F4" s="4"/>
    </row>
    <row r="5" spans="1:7" ht="73.5" customHeight="1" x14ac:dyDescent="0.25">
      <c r="A5" s="16" t="s">
        <v>2</v>
      </c>
      <c r="B5" s="17" t="s">
        <v>39</v>
      </c>
      <c r="C5" s="18" t="s">
        <v>3</v>
      </c>
      <c r="D5" s="32" t="s">
        <v>40</v>
      </c>
      <c r="E5" s="18" t="s">
        <v>4</v>
      </c>
      <c r="F5" s="20" t="s">
        <v>41</v>
      </c>
    </row>
    <row r="6" spans="1:7" s="3" customFormat="1" x14ac:dyDescent="0.25">
      <c r="A6" s="21" t="s">
        <v>5</v>
      </c>
      <c r="B6" s="22" t="s">
        <v>45</v>
      </c>
      <c r="C6" s="35">
        <v>4811539826.3599997</v>
      </c>
      <c r="D6" s="7">
        <v>100</v>
      </c>
      <c r="E6" s="35">
        <v>4448576749.21</v>
      </c>
      <c r="F6" s="11">
        <v>100</v>
      </c>
    </row>
    <row r="7" spans="1:7" s="2" customFormat="1" ht="11.25" x14ac:dyDescent="0.2">
      <c r="A7" s="23"/>
      <c r="B7" s="24"/>
      <c r="C7" s="36">
        <f t="shared" ref="C7" si="0">+C11+C12+C15+C16+C19+C20+C21+C22+C23+C26+C27+C30+C31+C32+C33+C38+C41+C42+C43+C44+C45+C48+C49+C50+C51+C52+C55+C56+C57+C58+C61+C62+C63+C64+C67+C70+C71+C74+C75+C76+C77+C78+C79+C80+C81+C84+C87+C92+C93+C94+C95+C98+C99+C102+C103+C104+C105+C106+C107+C108+C111+C112+C115+C116+C117+C118+C119+C120+C121+C122+C127+C128+C129+C130+C131+C132+C135+C136+C139+C144+C147+C148+C151</f>
        <v>1888332204.1400001</v>
      </c>
      <c r="D7" s="8"/>
      <c r="E7" s="36">
        <f t="shared" ref="E7" si="1">+E11+E12+E15+E16+E19+E20+E21+E22+E23+E26+E27+E30+E31+E32+E33+E38+E41+E42+E43+E44+E45+E48+E49+E50+E51+E52+E55+E56+E57+E58+E61+E62+E63+E64+E67+E70+E71+E74+E75+E76+E77+E78+E79+E80+E81+E84+E87+E92+E93+E94+E95+E98+E99+E102+E103+E104+E105+E106+E107+E108+E111+E112+E115+E116+E117+E118+E119+E120+E121+E122+E127+E128+E129+E130+E131+E132+E135+E136+E139+E144+E147+E148+E151</f>
        <v>1805021033.3999999</v>
      </c>
      <c r="F7" s="12"/>
    </row>
    <row r="8" spans="1:7" x14ac:dyDescent="0.25">
      <c r="A8" s="25" t="s">
        <v>5</v>
      </c>
      <c r="B8" s="22" t="s">
        <v>6</v>
      </c>
      <c r="C8" s="35">
        <v>1888332204.1400001</v>
      </c>
      <c r="D8" s="7">
        <f>+C8/$C$6*100</f>
        <v>39.245901983285691</v>
      </c>
      <c r="E8" s="35">
        <v>1805021033.4000001</v>
      </c>
      <c r="F8" s="11">
        <f>+E8/$E$6*100</f>
        <v>40.575247661413158</v>
      </c>
    </row>
    <row r="9" spans="1:7" s="2" customFormat="1" ht="11.25" x14ac:dyDescent="0.2">
      <c r="A9" s="23"/>
      <c r="B9" s="27"/>
      <c r="C9" s="36">
        <f t="shared" ref="C9" si="2">+C11+C12+C15+C16+C19+C20+C21+C22+C23+C26+C27+C30+C31+C32+C33</f>
        <v>1888332204.1400001</v>
      </c>
      <c r="D9" s="8"/>
      <c r="E9" s="36">
        <f t="shared" ref="E9" si="3">+E11+E12+E15+E16+E19+E20+E21+E22+E23+E26+E27+E30+E31+E32+E33</f>
        <v>1805021033.3999999</v>
      </c>
      <c r="F9" s="12"/>
    </row>
    <row r="10" spans="1:7" x14ac:dyDescent="0.25">
      <c r="A10" s="25" t="s">
        <v>5</v>
      </c>
      <c r="B10" s="22" t="s">
        <v>7</v>
      </c>
      <c r="C10" s="35">
        <v>768210791.76999998</v>
      </c>
      <c r="D10" s="7">
        <f>+C10/$C$6*100</f>
        <v>15.966007130635408</v>
      </c>
      <c r="E10" s="35">
        <v>731354774.32000005</v>
      </c>
      <c r="F10" s="11">
        <f>+E10/$E$6*100</f>
        <v>16.440196843852984</v>
      </c>
    </row>
    <row r="11" spans="1:7" x14ac:dyDescent="0.25">
      <c r="A11" s="26" t="s">
        <v>8</v>
      </c>
      <c r="B11" s="24" t="s">
        <v>9</v>
      </c>
      <c r="C11" s="37">
        <v>722939791.76999998</v>
      </c>
      <c r="D11" s="7">
        <f>+C11/$C$6*100</f>
        <v>15.025123304796887</v>
      </c>
      <c r="E11" s="37">
        <v>702436686.76999998</v>
      </c>
      <c r="F11" s="11">
        <f>+E11/$E$6*100</f>
        <v>15.790144272429202</v>
      </c>
    </row>
    <row r="12" spans="1:7" x14ac:dyDescent="0.25">
      <c r="A12" s="26" t="s">
        <v>10</v>
      </c>
      <c r="B12" s="24" t="s">
        <v>11</v>
      </c>
      <c r="C12" s="37">
        <v>45271000</v>
      </c>
      <c r="D12" s="7">
        <f>+C12/$C$6*100</f>
        <v>0.94088382583851904</v>
      </c>
      <c r="E12" s="37">
        <v>28918087.550000001</v>
      </c>
      <c r="F12" s="11">
        <f>+E12/$E$6*100</f>
        <v>0.65005257142377992</v>
      </c>
    </row>
    <row r="13" spans="1:7" x14ac:dyDescent="0.25">
      <c r="A13" s="23"/>
      <c r="B13" s="27"/>
      <c r="C13" s="37"/>
      <c r="D13" s="9"/>
      <c r="E13" s="37"/>
      <c r="F13" s="13"/>
    </row>
    <row r="14" spans="1:7" x14ac:dyDescent="0.25">
      <c r="A14" s="23" t="s">
        <v>5</v>
      </c>
      <c r="B14" s="22" t="s">
        <v>12</v>
      </c>
      <c r="C14" s="35">
        <v>28291750</v>
      </c>
      <c r="D14" s="7">
        <f>+C14/$C$6*100</f>
        <v>0.58799783480963352</v>
      </c>
      <c r="E14" s="35">
        <v>20880333.870000001</v>
      </c>
      <c r="F14" s="11">
        <f>+E14/$E$6*100</f>
        <v>0.46937110557231665</v>
      </c>
    </row>
    <row r="15" spans="1:7" x14ac:dyDescent="0.25">
      <c r="A15" s="26" t="s">
        <v>13</v>
      </c>
      <c r="B15" s="24" t="s">
        <v>14</v>
      </c>
      <c r="C15" s="37">
        <v>25000000</v>
      </c>
      <c r="D15" s="7">
        <f>+C15/$C$6*100</f>
        <v>0.5195841851508245</v>
      </c>
      <c r="E15" s="37">
        <v>19028892.329999998</v>
      </c>
      <c r="F15" s="11">
        <f>+E15/$E$6*100</f>
        <v>0.42775236671772027</v>
      </c>
    </row>
    <row r="16" spans="1:7" s="2" customFormat="1" ht="11.25" x14ac:dyDescent="0.2">
      <c r="A16" s="23" t="s">
        <v>15</v>
      </c>
      <c r="B16" s="27" t="s">
        <v>16</v>
      </c>
      <c r="C16" s="37">
        <v>3291750</v>
      </c>
      <c r="D16" s="7">
        <f>+C16/$C$6*100</f>
        <v>6.841364965880907E-2</v>
      </c>
      <c r="E16" s="37">
        <v>1851441.54</v>
      </c>
      <c r="F16" s="11">
        <f>+E16/$E$6*100</f>
        <v>4.161873885459632E-2</v>
      </c>
    </row>
    <row r="17" spans="1:6" x14ac:dyDescent="0.25">
      <c r="A17" s="23"/>
      <c r="B17" s="27"/>
      <c r="C17" s="35"/>
      <c r="D17" s="7"/>
      <c r="E17" s="35"/>
      <c r="F17" s="11"/>
    </row>
    <row r="18" spans="1:6" x14ac:dyDescent="0.25">
      <c r="A18" s="26" t="s">
        <v>5</v>
      </c>
      <c r="B18" s="22" t="s">
        <v>17</v>
      </c>
      <c r="C18" s="35">
        <v>795471150.76999998</v>
      </c>
      <c r="D18" s="7">
        <f t="shared" ref="D18:D23" si="4">+C18/$C$6*100</f>
        <v>16.532569187352763</v>
      </c>
      <c r="E18" s="35">
        <v>766063279.67999995</v>
      </c>
      <c r="F18" s="11">
        <f t="shared" ref="F18:F23" si="5">+E18/$E$6*100</f>
        <v>17.220412794182796</v>
      </c>
    </row>
    <row r="19" spans="1:6" x14ac:dyDescent="0.25">
      <c r="A19" s="26" t="s">
        <v>18</v>
      </c>
      <c r="B19" s="27" t="s">
        <v>19</v>
      </c>
      <c r="C19" s="37">
        <v>226492890.68000001</v>
      </c>
      <c r="D19" s="7">
        <f t="shared" si="4"/>
        <v>4.707284961856903</v>
      </c>
      <c r="E19" s="37">
        <v>220147473.50999999</v>
      </c>
      <c r="F19" s="11">
        <f t="shared" si="5"/>
        <v>4.948716992442467</v>
      </c>
    </row>
    <row r="20" spans="1:6" x14ac:dyDescent="0.25">
      <c r="A20" s="26" t="s">
        <v>20</v>
      </c>
      <c r="B20" s="27" t="s">
        <v>21</v>
      </c>
      <c r="C20" s="37">
        <v>256574731.56</v>
      </c>
      <c r="D20" s="7">
        <f t="shared" si="4"/>
        <v>5.3324869131157655</v>
      </c>
      <c r="E20" s="37">
        <v>251686672.33000001</v>
      </c>
      <c r="F20" s="11">
        <f t="shared" si="5"/>
        <v>5.6576897852711152</v>
      </c>
    </row>
    <row r="21" spans="1:6" x14ac:dyDescent="0.25">
      <c r="A21" s="26" t="s">
        <v>22</v>
      </c>
      <c r="B21" s="27" t="s">
        <v>23</v>
      </c>
      <c r="C21" s="37">
        <v>129718802</v>
      </c>
      <c r="D21" s="7">
        <f t="shared" si="4"/>
        <v>2.6959935214364457</v>
      </c>
      <c r="E21" s="37">
        <v>115338395.09999999</v>
      </c>
      <c r="F21" s="11">
        <f t="shared" si="5"/>
        <v>2.5927032757270592</v>
      </c>
    </row>
    <row r="22" spans="1:6" x14ac:dyDescent="0.25">
      <c r="A22" s="26" t="s">
        <v>24</v>
      </c>
      <c r="B22" s="27" t="s">
        <v>25</v>
      </c>
      <c r="C22" s="37">
        <v>108981408.01000001</v>
      </c>
      <c r="D22" s="7">
        <f t="shared" si="4"/>
        <v>2.2650006430986158</v>
      </c>
      <c r="E22" s="37">
        <v>108981408</v>
      </c>
      <c r="F22" s="11">
        <f t="shared" si="5"/>
        <v>2.4498039292983638</v>
      </c>
    </row>
    <row r="23" spans="1:6" s="2" customFormat="1" ht="11.25" x14ac:dyDescent="0.2">
      <c r="A23" s="23" t="s">
        <v>26</v>
      </c>
      <c r="B23" s="27" t="s">
        <v>27</v>
      </c>
      <c r="C23" s="37">
        <v>73703318.519999996</v>
      </c>
      <c r="D23" s="7">
        <f t="shared" si="4"/>
        <v>1.5318031478450349</v>
      </c>
      <c r="E23" s="37">
        <v>69909330.739999995</v>
      </c>
      <c r="F23" s="11">
        <f t="shared" si="5"/>
        <v>1.5714988114437913</v>
      </c>
    </row>
    <row r="24" spans="1:6" x14ac:dyDescent="0.25">
      <c r="A24" s="28"/>
      <c r="B24" s="27"/>
      <c r="C24" s="37"/>
      <c r="D24" s="7"/>
      <c r="E24" s="37"/>
      <c r="F24" s="11"/>
    </row>
    <row r="25" spans="1:6" x14ac:dyDescent="0.25">
      <c r="A25" s="26" t="s">
        <v>5</v>
      </c>
      <c r="B25" s="22" t="s">
        <v>28</v>
      </c>
      <c r="C25" s="35">
        <v>140452172.74000001</v>
      </c>
      <c r="D25" s="7">
        <f>+C25/$C$6*100</f>
        <v>2.9190691090310299</v>
      </c>
      <c r="E25" s="35">
        <v>137030418</v>
      </c>
      <c r="F25" s="11">
        <f>+E25/$E$6*100</f>
        <v>3.0803204198811347</v>
      </c>
    </row>
    <row r="26" spans="1:6" x14ac:dyDescent="0.25">
      <c r="A26" s="26" t="s">
        <v>29</v>
      </c>
      <c r="B26" s="27" t="s">
        <v>30</v>
      </c>
      <c r="C26" s="37">
        <v>133249497.19</v>
      </c>
      <c r="D26" s="7">
        <f>+C26/$C$6*100</f>
        <v>2.7693732567689291</v>
      </c>
      <c r="E26" s="37">
        <v>130003216</v>
      </c>
      <c r="F26" s="11">
        <f>+E26/$E$6*100</f>
        <v>2.9223552459353797</v>
      </c>
    </row>
    <row r="27" spans="1:6" s="2" customFormat="1" ht="11.25" x14ac:dyDescent="0.2">
      <c r="A27" s="23" t="s">
        <v>31</v>
      </c>
      <c r="B27" s="27" t="s">
        <v>32</v>
      </c>
      <c r="C27" s="37">
        <v>7202675.5499999998</v>
      </c>
      <c r="D27" s="7">
        <f>+C27/$C$6*100</f>
        <v>0.14969585226210066</v>
      </c>
      <c r="E27" s="37">
        <v>7027202</v>
      </c>
      <c r="F27" s="11">
        <f>+E27/$E$6*100</f>
        <v>0.15796517394575524</v>
      </c>
    </row>
    <row r="28" spans="1:6" x14ac:dyDescent="0.25">
      <c r="A28" s="28"/>
      <c r="B28" s="27"/>
      <c r="C28" s="37"/>
      <c r="D28" s="7"/>
      <c r="E28" s="37"/>
      <c r="F28" s="11"/>
    </row>
    <row r="29" spans="1:6" x14ac:dyDescent="0.25">
      <c r="A29" s="26" t="s">
        <v>5</v>
      </c>
      <c r="B29" s="29" t="s">
        <v>44</v>
      </c>
      <c r="C29" s="35">
        <v>155906338.86000001</v>
      </c>
      <c r="D29" s="7">
        <f>+C29/$C$6*100</f>
        <v>3.2402587214568577</v>
      </c>
      <c r="E29" s="35">
        <v>149692227.53</v>
      </c>
      <c r="F29" s="11">
        <f>+E29/$E$6*100</f>
        <v>3.3649464979239276</v>
      </c>
    </row>
    <row r="30" spans="1:6" x14ac:dyDescent="0.25">
      <c r="A30" s="26" t="s">
        <v>33</v>
      </c>
      <c r="B30" s="27" t="s">
        <v>42</v>
      </c>
      <c r="C30" s="37">
        <v>73175969.469999999</v>
      </c>
      <c r="D30" s="7">
        <f>+C30/$C$6*100</f>
        <v>1.5208430587876625</v>
      </c>
      <c r="E30" s="37">
        <v>71464032</v>
      </c>
      <c r="F30" s="11">
        <f>+E30/$E$6*100</f>
        <v>1.6064470959771779</v>
      </c>
    </row>
    <row r="31" spans="1:6" x14ac:dyDescent="0.25">
      <c r="A31" s="26" t="s">
        <v>34</v>
      </c>
      <c r="B31" s="27" t="s">
        <v>43</v>
      </c>
      <c r="C31" s="37">
        <v>21608024.219999999</v>
      </c>
      <c r="D31" s="7">
        <f>+C31/$C$6*100</f>
        <v>0.44908750628271915</v>
      </c>
      <c r="E31" s="37">
        <v>21081641</v>
      </c>
      <c r="F31" s="11">
        <f>+E31/$E$6*100</f>
        <v>0.47389630860575305</v>
      </c>
    </row>
    <row r="32" spans="1:6" x14ac:dyDescent="0.25">
      <c r="A32" s="26" t="s">
        <v>35</v>
      </c>
      <c r="B32" s="27" t="s">
        <v>36</v>
      </c>
      <c r="C32" s="37">
        <v>43216052.75</v>
      </c>
      <c r="D32" s="7">
        <f>+C32/$C$6*100</f>
        <v>0.89817510214175189</v>
      </c>
      <c r="E32" s="37">
        <v>42163216</v>
      </c>
      <c r="F32" s="11">
        <f>+E32/$E$6*100</f>
        <v>0.94779113359092992</v>
      </c>
    </row>
    <row r="33" spans="1:6" ht="15.75" thickBot="1" x14ac:dyDescent="0.3">
      <c r="A33" s="30" t="s">
        <v>37</v>
      </c>
      <c r="B33" s="31" t="s">
        <v>38</v>
      </c>
      <c r="C33" s="38">
        <v>17906292.420000002</v>
      </c>
      <c r="D33" s="14">
        <f>+C33/$C$6*100</f>
        <v>0.37215305424472345</v>
      </c>
      <c r="E33" s="38">
        <v>14983338.529999999</v>
      </c>
      <c r="F33" s="15">
        <f>+E33/$E$6*100</f>
        <v>0.33681195975006645</v>
      </c>
    </row>
  </sheetData>
  <mergeCells count="3">
    <mergeCell ref="A1:F1"/>
    <mergeCell ref="A2:F2"/>
    <mergeCell ref="A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Cordero Vega</dc:creator>
  <cp:lastModifiedBy>Maricela Cordero Vega</cp:lastModifiedBy>
  <cp:lastPrinted>2017-04-28T22:43:49Z</cp:lastPrinted>
  <dcterms:created xsi:type="dcterms:W3CDTF">2016-02-02T20:12:09Z</dcterms:created>
  <dcterms:modified xsi:type="dcterms:W3CDTF">2018-02-20T23:33:42Z</dcterms:modified>
</cp:coreProperties>
</file>