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cvega\Desktop\Maricela\Año 2018 Oct 2017 a Set 2018\Página Web 2018\Al 31 marzo 2018\"/>
    </mc:Choice>
  </mc:AlternateContent>
  <bookViews>
    <workbookView xWindow="0" yWindow="0" windowWidth="24000" windowHeight="8535"/>
  </bookViews>
  <sheets>
    <sheet name="P. Ext Nº1" sheetId="5" r:id="rId1"/>
    <sheet name="Justificación P.Ext Nº1" sheetId="6" r:id="rId2"/>
  </sheets>
  <externalReferences>
    <externalReference r:id="rId3"/>
  </externalReferences>
  <definedNames>
    <definedName name="_xlnm.Print_Area" localSheetId="1">'Justificación P.Ext Nº1'!$A$1:$E$71</definedName>
    <definedName name="_xlnm.Print_Area" localSheetId="0">'P. Ext Nº1'!$A$1:$E$77</definedName>
    <definedName name="DATOS">[1]CUENTAS!$A:$IV</definedName>
    <definedName name="Excel_BuiltIn_Print_Area_3">[1]MAYORIZACIÓN!#REF!</definedName>
    <definedName name="Excel_BuiltIn_Print_Titles_3">[1]MAYORIZACIÓN!#REF!</definedName>
    <definedName name="Excel_BuiltIn_Print_Titles_4">[1]CTAS!#REF!</definedName>
    <definedName name="_xlnm.Print_Titles" localSheetId="1">'Justificación P.Ext Nº1'!$1:$2</definedName>
    <definedName name="_xlnm.Print_Titles" localSheetId="0">'P. Ext Nº1'!$1:$4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6" l="1"/>
  <c r="C68" i="6"/>
  <c r="D66" i="6"/>
  <c r="E64" i="6" s="1"/>
  <c r="D59" i="6"/>
  <c r="D58" i="6" s="1"/>
  <c r="D52" i="6"/>
  <c r="D51" i="6"/>
  <c r="D46" i="6"/>
  <c r="D45" i="6" s="1"/>
  <c r="E43" i="6" s="1"/>
  <c r="D39" i="6"/>
  <c r="D35" i="6"/>
  <c r="D30" i="6"/>
  <c r="D29" i="6" s="1"/>
  <c r="E19" i="6"/>
  <c r="D12" i="6"/>
  <c r="A1" i="6"/>
  <c r="C75" i="5"/>
  <c r="D73" i="5"/>
  <c r="E71" i="5"/>
  <c r="G68" i="5"/>
  <c r="D67" i="5"/>
  <c r="D66" i="5" s="1"/>
  <c r="H64" i="5"/>
  <c r="H69" i="5" s="1"/>
  <c r="C64" i="5"/>
  <c r="C63" i="5"/>
  <c r="C62" i="5"/>
  <c r="D61" i="5" s="1"/>
  <c r="D60" i="5" s="1"/>
  <c r="F57" i="5"/>
  <c r="D56" i="5"/>
  <c r="D55" i="5" s="1"/>
  <c r="D49" i="5"/>
  <c r="D45" i="5" s="1"/>
  <c r="C47" i="5"/>
  <c r="D46" i="5"/>
  <c r="D42" i="5"/>
  <c r="D41" i="5" s="1"/>
  <c r="E39" i="5" s="1"/>
  <c r="D21" i="5"/>
  <c r="E19" i="5" s="1"/>
  <c r="C14" i="5"/>
  <c r="C12" i="5" s="1"/>
  <c r="E10" i="5" s="1"/>
  <c r="E28" i="5" l="1"/>
  <c r="D34" i="6"/>
  <c r="E27" i="6" s="1"/>
  <c r="E71" i="6" s="1"/>
  <c r="J72" i="6" s="1"/>
  <c r="J73" i="6" s="1"/>
  <c r="E53" i="5"/>
  <c r="E77" i="5" s="1"/>
  <c r="J71" i="6" l="1"/>
</calcChain>
</file>

<file path=xl/sharedStrings.xml><?xml version="1.0" encoding="utf-8"?>
<sst xmlns="http://schemas.openxmlformats.org/spreadsheetml/2006/main" count="137" uniqueCount="68">
  <si>
    <t>JUNTA ADMINISTRATIVA DEL ARCHIVO NACIONAL</t>
  </si>
  <si>
    <t>AUMENTAR EGRESOS</t>
  </si>
  <si>
    <t>CÓDIGO</t>
  </si>
  <si>
    <t>SERVICIOS</t>
  </si>
  <si>
    <t>1.08.07</t>
  </si>
  <si>
    <t>BIENES DURADEROS</t>
  </si>
  <si>
    <t>MAQUINARIA, EQUIPO Y MOBILIARIO</t>
  </si>
  <si>
    <t>5.01.04</t>
  </si>
  <si>
    <t>Equipo y mobiliario de oficina</t>
  </si>
  <si>
    <t>CONSTRUCCIONES, ADICIONES Y MEJORAS</t>
  </si>
  <si>
    <t>5.02.01</t>
  </si>
  <si>
    <t>Edificios</t>
  </si>
  <si>
    <t>MONTO</t>
  </si>
  <si>
    <t>1.08.01</t>
  </si>
  <si>
    <t>PRESUPUESTO EXTRAORDINARIO No. 1-2018</t>
  </si>
  <si>
    <t>(colones)</t>
  </si>
  <si>
    <t>AUMENTAR INGRESOS</t>
  </si>
  <si>
    <t xml:space="preserve">favor limite </t>
  </si>
  <si>
    <t>3.3.1.0.00.00.0.0.000</t>
  </si>
  <si>
    <t>Superávit Libre</t>
  </si>
  <si>
    <t>3.3.2.0.00.00.0.0.000</t>
  </si>
  <si>
    <t>Superávit Específico</t>
  </si>
  <si>
    <t xml:space="preserve">GRUPOS Y RENGLONES </t>
  </si>
  <si>
    <t>1.0.0.0.00.00.0.0.000</t>
  </si>
  <si>
    <t>Ingresos Corrientes</t>
  </si>
  <si>
    <t>1.3.0.0.00.00.0.0.000</t>
  </si>
  <si>
    <t xml:space="preserve">Ingresos No tributarios </t>
  </si>
  <si>
    <t>1.3.1.0.00.00.0.0.000</t>
  </si>
  <si>
    <t>Venta de Bienes y Servicios</t>
  </si>
  <si>
    <t>1.3.1.2.00.00.0.0.000</t>
  </si>
  <si>
    <t xml:space="preserve">Digitalización de Protocolos </t>
  </si>
  <si>
    <t>3.0.0.0.00.00.0.0.000</t>
  </si>
  <si>
    <t>FINANCIAMIENTO</t>
  </si>
  <si>
    <t>3.3.0.0.00.00.0.0.000</t>
  </si>
  <si>
    <t>RECURSOS DE VIGENCIAS ANTERIORES</t>
  </si>
  <si>
    <t>espe</t>
  </si>
  <si>
    <t>Libre</t>
  </si>
  <si>
    <t>TOTAL AUMENTAR INGRESOS</t>
  </si>
  <si>
    <t>SERVICIOS DE GESTION Y APOYO</t>
  </si>
  <si>
    <t>1.04.02</t>
  </si>
  <si>
    <t>Servicios Juridicos</t>
  </si>
  <si>
    <r>
      <t>Programa Nº3</t>
    </r>
    <r>
      <rPr>
        <i/>
        <sz val="8"/>
        <rFont val="Arial"/>
        <family val="2"/>
      </rPr>
      <t xml:space="preserve"> ACTIVIDADES CENTRALES</t>
    </r>
  </si>
  <si>
    <t>MANTENIMIENTO Y REPARACION</t>
  </si>
  <si>
    <t>Mantenimiento de Edificios y locales</t>
  </si>
  <si>
    <t>Mantenimiento y reparación de equipo y mobiliario</t>
  </si>
  <si>
    <r>
      <t xml:space="preserve">Programa Nº2 </t>
    </r>
    <r>
      <rPr>
        <i/>
        <sz val="8"/>
        <rFont val="Arial"/>
        <family val="2"/>
      </rPr>
      <t xml:space="preserve">SISTEMA NACIONAL DE ARCHIVOS </t>
    </r>
  </si>
  <si>
    <r>
      <t xml:space="preserve">Programa Nº1  </t>
    </r>
    <r>
      <rPr>
        <i/>
        <sz val="8"/>
        <rFont val="Arial"/>
        <family val="2"/>
      </rPr>
      <t>PATRIMONIO DOCUMENTAL DE LA NACIÓN</t>
    </r>
  </si>
  <si>
    <t>Facturas</t>
  </si>
  <si>
    <t>Consultecnica</t>
  </si>
  <si>
    <t>Avilez</t>
  </si>
  <si>
    <t>BIENES DURADEROS DIVERSOS</t>
  </si>
  <si>
    <t>5.99.02</t>
  </si>
  <si>
    <t>Piezas y obras de colección</t>
  </si>
  <si>
    <t xml:space="preserve">TRANSFERENCIAS CORRIENTES </t>
  </si>
  <si>
    <t>TRANSFERENCIAS CORRIENTES AL SECTOR PÚBLICO</t>
  </si>
  <si>
    <t>6.01.02</t>
  </si>
  <si>
    <t xml:space="preserve">Transferencias corrientes a Órganos Desconcentrados </t>
  </si>
  <si>
    <t>TOTAL  AUMENTAR EGRESOS</t>
  </si>
  <si>
    <t xml:space="preserve">JUSTIFICACIÓN DE LOS AUMENTOS </t>
  </si>
  <si>
    <t>Los ingresos incorporados en el presente presupuesto extraordinario corresponden al  superávit acumulado una vez realizada la liquidación presupuestaria del 2017.</t>
  </si>
  <si>
    <t>Servicios Jurídicos</t>
  </si>
  <si>
    <t>Para reforzar el servicio de asesoría jurídica, tomando en cuenta que se ha encargado al asesor externo procedimiento administrativo disciplinario.</t>
  </si>
  <si>
    <t xml:space="preserve">Para la sustitución de la transferencia automática  de la planta eléctrica del Archivo Nacional, por obsolescencia y ampliación a 630 amperios, proyecto que por tiempos de contratación no se pudo llevar a cabo en el año 2017. También,  se incorpora  ¢750.000,00 para reforzar el monto para la recarga de extintores de la institución. </t>
  </si>
  <si>
    <t>Para la reparación de la estantería del depósito No.2 del Departamento de Archivo Histórico.</t>
  </si>
  <si>
    <t>Para la compra de estantería de depósitos  de la IV etapa del edificio del Archivo Nacional construida en el 2017.</t>
  </si>
  <si>
    <t>Pago de facturas pendientes de Consultécnica por la asesoría e inspección de construcción edificio IV etapa del Archivo Nacional.</t>
  </si>
  <si>
    <t>Para el cumplimiento del acuerdo 14, de la sesión 42-2017 de la Junta Administrativa del Archivo Nacional en oficio DGAN-JA-820-2017, se indica que se deber proceder en el año 2018 a la compra de obras de arte para IV etapa del Edificio.</t>
  </si>
  <si>
    <t>Para el pago a la Comisión Nacional de Emergencias del 3% sobre el superávit libre del año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</si>
</sst>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/>
    <xf numFmtId="0" fontId="5" fillId="0" borderId="0" xfId="1" applyFont="1" applyFill="1" applyAlignment="1">
      <alignment horizontal="center"/>
    </xf>
    <xf numFmtId="164" fontId="5" fillId="0" borderId="0" xfId="2" applyFont="1" applyFill="1" applyAlignment="1">
      <alignment horizontal="center"/>
    </xf>
    <xf numFmtId="0" fontId="2" fillId="0" borderId="0" xfId="1" applyAlignment="1">
      <alignment horizontal="left"/>
    </xf>
    <xf numFmtId="0" fontId="1" fillId="0" borderId="0" xfId="1" applyFont="1" applyAlignment="1">
      <alignment horizontal="left"/>
    </xf>
    <xf numFmtId="164" fontId="0" fillId="0" borderId="0" xfId="2" applyFont="1"/>
    <xf numFmtId="0" fontId="2" fillId="0" borderId="0" xfId="1" applyAlignment="1">
      <alignment horizontal="centerContinuous"/>
    </xf>
    <xf numFmtId="164" fontId="0" fillId="0" borderId="0" xfId="2" applyFont="1" applyAlignment="1">
      <alignment horizontal="centerContinuous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164" fontId="6" fillId="0" borderId="0" xfId="2" applyFont="1"/>
    <xf numFmtId="0" fontId="6" fillId="0" borderId="0" xfId="1" applyFont="1"/>
    <xf numFmtId="164" fontId="2" fillId="0" borderId="0" xfId="1" applyNumberFormat="1"/>
    <xf numFmtId="0" fontId="2" fillId="0" borderId="0" xfId="1" quotePrefix="1" applyAlignment="1">
      <alignment horizontal="left"/>
    </xf>
    <xf numFmtId="0" fontId="6" fillId="0" borderId="0" xfId="1" quotePrefix="1" applyFont="1" applyAlignment="1">
      <alignment horizontal="left"/>
    </xf>
    <xf numFmtId="0" fontId="6" fillId="0" borderId="1" xfId="1" applyFont="1" applyBorder="1"/>
    <xf numFmtId="164" fontId="0" fillId="0" borderId="1" xfId="2" applyFont="1" applyBorder="1"/>
    <xf numFmtId="164" fontId="6" fillId="0" borderId="1" xfId="2" applyFont="1" applyBorder="1"/>
    <xf numFmtId="43" fontId="2" fillId="0" borderId="0" xfId="1" applyNumberFormat="1"/>
    <xf numFmtId="164" fontId="6" fillId="0" borderId="0" xfId="2" applyFont="1" applyAlignment="1">
      <alignment horizontal="center"/>
    </xf>
    <xf numFmtId="164" fontId="1" fillId="2" borderId="0" xfId="2" applyFont="1" applyFill="1"/>
    <xf numFmtId="164" fontId="7" fillId="0" borderId="0" xfId="2" applyFont="1" applyAlignment="1">
      <alignment horizontal="center"/>
    </xf>
    <xf numFmtId="164" fontId="1" fillId="0" borderId="0" xfId="2" applyFont="1" applyAlignment="1">
      <alignment horizontal="center"/>
    </xf>
    <xf numFmtId="0" fontId="8" fillId="0" borderId="0" xfId="1" applyFont="1" applyAlignment="1">
      <alignment horizontal="left"/>
    </xf>
    <xf numFmtId="164" fontId="8" fillId="0" borderId="0" xfId="2" applyFont="1" applyAlignment="1">
      <alignment horizontal="center"/>
    </xf>
    <xf numFmtId="164" fontId="8" fillId="0" borderId="0" xfId="2" applyFont="1"/>
    <xf numFmtId="164" fontId="1" fillId="0" borderId="0" xfId="2" applyFont="1"/>
    <xf numFmtId="164" fontId="8" fillId="0" borderId="0" xfId="2" applyFont="1" applyAlignment="1">
      <alignment horizontal="left"/>
    </xf>
    <xf numFmtId="164" fontId="1" fillId="0" borderId="0" xfId="2" applyFont="1" applyAlignment="1">
      <alignment horizontal="left"/>
    </xf>
    <xf numFmtId="43" fontId="8" fillId="0" borderId="0" xfId="1" applyNumberFormat="1" applyFont="1"/>
    <xf numFmtId="0" fontId="7" fillId="0" borderId="0" xfId="1" applyFont="1" applyAlignment="1">
      <alignment horizontal="left"/>
    </xf>
    <xf numFmtId="0" fontId="1" fillId="0" borderId="0" xfId="1" applyFont="1" applyAlignment="1"/>
    <xf numFmtId="0" fontId="6" fillId="0" borderId="0" xfId="1" applyFont="1" applyAlignment="1">
      <alignment wrapText="1"/>
    </xf>
    <xf numFmtId="0" fontId="6" fillId="0" borderId="1" xfId="1" applyFont="1" applyBorder="1" applyAlignment="1">
      <alignment horizontal="center"/>
    </xf>
    <xf numFmtId="164" fontId="6" fillId="0" borderId="0" xfId="2" applyFont="1" applyBorder="1"/>
    <xf numFmtId="164" fontId="6" fillId="0" borderId="2" xfId="2" applyFont="1" applyBorder="1"/>
    <xf numFmtId="0" fontId="4" fillId="0" borderId="0" xfId="1" applyFont="1" applyFill="1" applyAlignment="1">
      <alignment horizontal="center"/>
    </xf>
    <xf numFmtId="164" fontId="6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left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rbina/Documents/2018/Modificaciones/Mod%20N&#186;1/Modificaci&#243;n%20N%201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"/>
      <sheetName val="DEPTOS"/>
      <sheetName val="CTAS"/>
      <sheetName val="SOLICITUD"/>
      <sheetName val="MAYORIZACIÓN"/>
      <sheetName val="Total por Subp"/>
      <sheetName val="Modificación "/>
      <sheetName val="Justificación1"/>
      <sheetName val="SIIP "/>
      <sheetName val="BOS"/>
    </sheetNames>
    <sheetDataSet>
      <sheetData sheetId="0">
        <row r="1">
          <cell r="A1">
            <v>0</v>
          </cell>
          <cell r="B1" t="str">
            <v>Ingresar código</v>
          </cell>
          <cell r="M1">
            <v>0</v>
          </cell>
        </row>
        <row r="2">
          <cell r="A2" t="str">
            <v>0.01.01</v>
          </cell>
          <cell r="B2" t="str">
            <v>Sueldo para Cargos Fijos</v>
          </cell>
          <cell r="M2">
            <v>0</v>
          </cell>
        </row>
        <row r="3">
          <cell r="A3" t="str">
            <v>0.01.05</v>
          </cell>
          <cell r="B3" t="str">
            <v>Suplencias</v>
          </cell>
          <cell r="M3">
            <v>0</v>
          </cell>
        </row>
        <row r="4">
          <cell r="A4" t="str">
            <v>0.02.01</v>
          </cell>
          <cell r="B4" t="str">
            <v>Tiempo Extraordinario</v>
          </cell>
          <cell r="M4">
            <v>0</v>
          </cell>
        </row>
        <row r="5">
          <cell r="A5" t="str">
            <v>0.02.02</v>
          </cell>
          <cell r="B5" t="str">
            <v>Recargo de funciones</v>
          </cell>
          <cell r="M5">
            <v>0</v>
          </cell>
        </row>
        <row r="6">
          <cell r="A6" t="str">
            <v>0.02.05</v>
          </cell>
          <cell r="B6" t="str">
            <v>Dietas</v>
          </cell>
          <cell r="M6">
            <v>0</v>
          </cell>
        </row>
        <row r="7">
          <cell r="A7" t="str">
            <v>0.03.01</v>
          </cell>
          <cell r="B7" t="str">
            <v>Retribución por años servidos</v>
          </cell>
          <cell r="M7">
            <v>0</v>
          </cell>
        </row>
        <row r="8">
          <cell r="A8" t="str">
            <v>0.03.02</v>
          </cell>
          <cell r="B8" t="str">
            <v>Restricción al ejercicio liberal de la profesión</v>
          </cell>
          <cell r="M8">
            <v>0</v>
          </cell>
        </row>
        <row r="9">
          <cell r="A9" t="str">
            <v>0.03.03</v>
          </cell>
          <cell r="B9" t="str">
            <v>Decimotercer mes</v>
          </cell>
          <cell r="M9">
            <v>0</v>
          </cell>
        </row>
        <row r="10">
          <cell r="A10" t="str">
            <v>0.03.04</v>
          </cell>
          <cell r="B10" t="str">
            <v>Salario Escolar</v>
          </cell>
          <cell r="M10">
            <v>0</v>
          </cell>
        </row>
        <row r="11">
          <cell r="A11" t="str">
            <v>0.03.99</v>
          </cell>
          <cell r="B11" t="str">
            <v>Otros incentivos salariales</v>
          </cell>
          <cell r="M11">
            <v>0</v>
          </cell>
        </row>
        <row r="12">
          <cell r="A12" t="str">
            <v>0.04.01</v>
          </cell>
          <cell r="B12" t="str">
            <v>Contribución Patronal al Seguro de Salud</v>
          </cell>
          <cell r="M12">
            <v>0</v>
          </cell>
        </row>
        <row r="13">
          <cell r="A13" t="str">
            <v>0.04.05</v>
          </cell>
          <cell r="B13" t="str">
            <v>Contribución Patronal al Banco Popular</v>
          </cell>
          <cell r="M13">
            <v>0</v>
          </cell>
        </row>
        <row r="14">
          <cell r="A14" t="str">
            <v>0.05.01</v>
          </cell>
          <cell r="B14" t="str">
            <v>Contribución Patronal al Seguro de Pensi</v>
          </cell>
          <cell r="M14">
            <v>0</v>
          </cell>
        </row>
        <row r="15">
          <cell r="A15" t="str">
            <v>0.05.02</v>
          </cell>
          <cell r="B15" t="str">
            <v>Aporte Patronal al Regimen Obligatorio d</v>
          </cell>
          <cell r="M15">
            <v>0</v>
          </cell>
        </row>
        <row r="16">
          <cell r="A16" t="str">
            <v>0.05.03</v>
          </cell>
          <cell r="B16" t="str">
            <v>Aporte Patronal al Fondo de Capitalizaci</v>
          </cell>
          <cell r="M16">
            <v>0</v>
          </cell>
        </row>
        <row r="17">
          <cell r="A17" t="str">
            <v>1.01.01</v>
          </cell>
          <cell r="B17" t="str">
            <v>Alquiler de edificios, locales y terrenos</v>
          </cell>
        </row>
        <row r="18">
          <cell r="A18" t="str">
            <v>1.01.02</v>
          </cell>
          <cell r="B18" t="str">
            <v>Alquiler de maquinaria, equipo y mobiliario</v>
          </cell>
        </row>
        <row r="19">
          <cell r="A19" t="str">
            <v>1.01.03</v>
          </cell>
          <cell r="B19" t="str">
            <v>Alquiler de equipo de cómputo</v>
          </cell>
        </row>
        <row r="20">
          <cell r="A20" t="str">
            <v>1.01.04</v>
          </cell>
          <cell r="B20" t="str">
            <v>Alquiler y derechos de telecomunicaciones</v>
          </cell>
        </row>
        <row r="21">
          <cell r="A21" t="str">
            <v>1.01.99</v>
          </cell>
          <cell r="B21" t="str">
            <v>Otros alquileres</v>
          </cell>
        </row>
        <row r="22">
          <cell r="A22" t="str">
            <v>1.02.01</v>
          </cell>
          <cell r="B22" t="str">
            <v>Servicio de agua y alcantarillado</v>
          </cell>
        </row>
        <row r="23">
          <cell r="A23" t="str">
            <v>1.02.02</v>
          </cell>
          <cell r="B23" t="str">
            <v xml:space="preserve">Servicio de energía eléctrica  </v>
          </cell>
        </row>
        <row r="24">
          <cell r="A24" t="str">
            <v>1.02.03</v>
          </cell>
          <cell r="B24" t="str">
            <v xml:space="preserve">Servicio de correo  </v>
          </cell>
        </row>
        <row r="25">
          <cell r="A25" t="str">
            <v>1.02.04</v>
          </cell>
          <cell r="B25" t="str">
            <v>Servicio de telecomunicaciones</v>
          </cell>
        </row>
        <row r="26">
          <cell r="A26" t="str">
            <v>1.02.99</v>
          </cell>
          <cell r="B26" t="str">
            <v xml:space="preserve">Otros servicios básicos  </v>
          </cell>
        </row>
        <row r="27">
          <cell r="A27" t="str">
            <v>1.03.01</v>
          </cell>
          <cell r="B27" t="str">
            <v>Información</v>
          </cell>
        </row>
        <row r="28">
          <cell r="A28" t="str">
            <v>1.03.02</v>
          </cell>
          <cell r="B28" t="str">
            <v>Publicidad y propaganda</v>
          </cell>
        </row>
        <row r="29">
          <cell r="A29" t="str">
            <v>1.03.03</v>
          </cell>
          <cell r="B29" t="str">
            <v xml:space="preserve">Impresión, encuadernación y otros </v>
          </cell>
        </row>
        <row r="30">
          <cell r="A30" t="str">
            <v>1.03.04</v>
          </cell>
          <cell r="B30" t="str">
            <v>Transporte de  bienes</v>
          </cell>
        </row>
        <row r="31">
          <cell r="A31" t="str">
            <v>1.03.05</v>
          </cell>
          <cell r="B31" t="str">
            <v>Servicios aduaneros</v>
          </cell>
        </row>
        <row r="32">
          <cell r="A32" t="str">
            <v>1.03.06</v>
          </cell>
          <cell r="B32" t="str">
            <v>Comisiones y gastos por servicios financieros y comerciales</v>
          </cell>
        </row>
        <row r="33">
          <cell r="A33" t="str">
            <v>1.03.07</v>
          </cell>
          <cell r="B33" t="str">
            <v>Servicios de transferencia electrónica de información</v>
          </cell>
        </row>
        <row r="34">
          <cell r="A34" t="str">
            <v>1.04.01</v>
          </cell>
          <cell r="B34" t="str">
            <v>Servicios médicos y de laboratorio</v>
          </cell>
        </row>
        <row r="35">
          <cell r="A35" t="str">
            <v>1.04.02</v>
          </cell>
          <cell r="B35" t="str">
            <v>Servicios jurídicos</v>
          </cell>
        </row>
        <row r="36">
          <cell r="A36" t="str">
            <v>1.04.03</v>
          </cell>
          <cell r="B36" t="str">
            <v>Servicios de ingeniería</v>
          </cell>
        </row>
        <row r="37">
          <cell r="A37" t="str">
            <v>1.04.04</v>
          </cell>
          <cell r="B37" t="str">
            <v>Servicios en ciencias económicas y sociales</v>
          </cell>
        </row>
        <row r="38">
          <cell r="A38" t="str">
            <v>1.04.05</v>
          </cell>
          <cell r="B38" t="str">
            <v>Servicios de desarrollo de sistemas informáticos</v>
          </cell>
        </row>
        <row r="39">
          <cell r="A39" t="str">
            <v>1.04.06</v>
          </cell>
          <cell r="B39" t="str">
            <v>Servicios generales</v>
          </cell>
        </row>
        <row r="40">
          <cell r="A40" t="str">
            <v>1.04.99</v>
          </cell>
          <cell r="B40" t="str">
            <v>Otros servicios de gestión y apoyo</v>
          </cell>
        </row>
        <row r="41">
          <cell r="A41" t="str">
            <v>1.05.01</v>
          </cell>
          <cell r="B41" t="str">
            <v>Transporte dentro del país</v>
          </cell>
        </row>
        <row r="42">
          <cell r="A42" t="str">
            <v>1.05.02</v>
          </cell>
          <cell r="B42" t="str">
            <v>Viáticos dentro del país</v>
          </cell>
        </row>
        <row r="43">
          <cell r="A43" t="str">
            <v>1.05.03</v>
          </cell>
          <cell r="B43" t="str">
            <v>Transporte en el exterior</v>
          </cell>
        </row>
        <row r="44">
          <cell r="A44" t="str">
            <v>1.05.04</v>
          </cell>
          <cell r="B44" t="str">
            <v>Viáticos en el exterior</v>
          </cell>
        </row>
        <row r="45">
          <cell r="A45" t="str">
            <v>1.06.01</v>
          </cell>
          <cell r="B45" t="str">
            <v>Seguros</v>
          </cell>
        </row>
        <row r="46">
          <cell r="A46" t="str">
            <v>1.06.02</v>
          </cell>
          <cell r="B46" t="str">
            <v>Reaseguros</v>
          </cell>
        </row>
        <row r="47">
          <cell r="A47" t="str">
            <v>1.06.03</v>
          </cell>
          <cell r="B47" t="str">
            <v>Obligaciones por contratos de seguros</v>
          </cell>
        </row>
        <row r="48">
          <cell r="A48" t="str">
            <v>1.07.01</v>
          </cell>
          <cell r="B48" t="str">
            <v>Actividades de capacitación</v>
          </cell>
        </row>
        <row r="49">
          <cell r="A49" t="str">
            <v>1.07.02</v>
          </cell>
          <cell r="B49" t="str">
            <v>Actividades protocolarias y sociales</v>
          </cell>
        </row>
        <row r="50">
          <cell r="A50" t="str">
            <v>1.07.03</v>
          </cell>
          <cell r="B50" t="str">
            <v>Gastos de representación institucional</v>
          </cell>
        </row>
        <row r="51">
          <cell r="A51" t="str">
            <v>1.08.01</v>
          </cell>
          <cell r="B51" t="str">
            <v>Mantenimiento de edificios y locales</v>
          </cell>
        </row>
        <row r="52">
          <cell r="A52" t="str">
            <v>1.08.02</v>
          </cell>
          <cell r="B52" t="str">
            <v>Mantenimiento de vías de comunicación</v>
          </cell>
        </row>
        <row r="53">
          <cell r="A53" t="str">
            <v>1.08.03</v>
          </cell>
          <cell r="B53" t="str">
            <v>Mantenimiento de instalaciones y otras obras</v>
          </cell>
        </row>
        <row r="54">
          <cell r="A54" t="str">
            <v>1.08.04</v>
          </cell>
          <cell r="B54" t="str">
            <v xml:space="preserve">Mantenimiento y reparación de maquinaria y equipo de producción </v>
          </cell>
        </row>
        <row r="55">
          <cell r="A55" t="str">
            <v>1.08.05</v>
          </cell>
          <cell r="B55" t="str">
            <v xml:space="preserve">Mantenimiento y reparación de equipo de transporte </v>
          </cell>
        </row>
        <row r="56">
          <cell r="A56" t="str">
            <v>1.08.06</v>
          </cell>
          <cell r="B56" t="str">
            <v>Mantenimiento y reparación de equipo de comunicación</v>
          </cell>
        </row>
        <row r="57">
          <cell r="A57" t="str">
            <v>1.08.07</v>
          </cell>
          <cell r="B57" t="str">
            <v xml:space="preserve">Mantenimiento y reparación de equipo y mobiliario  de oficina </v>
          </cell>
        </row>
        <row r="58">
          <cell r="A58" t="str">
            <v>1.08.08</v>
          </cell>
          <cell r="B58" t="str">
            <v>Mantenimiento y reparación de equipo de cómputo y sistemas de información</v>
          </cell>
        </row>
        <row r="59">
          <cell r="A59" t="str">
            <v>1.08.99</v>
          </cell>
          <cell r="B59" t="str">
            <v xml:space="preserve">Mantenimiento y reparación de otros equipos </v>
          </cell>
        </row>
        <row r="60">
          <cell r="A60" t="str">
            <v>1.09.01</v>
          </cell>
          <cell r="B60" t="str">
            <v>Impuestos sobre ingresos y utilidades</v>
          </cell>
        </row>
        <row r="61">
          <cell r="A61" t="str">
            <v>1.09.02</v>
          </cell>
          <cell r="B61" t="str">
            <v>Impuestos sobre bienes inmuebles</v>
          </cell>
        </row>
        <row r="62">
          <cell r="A62" t="str">
            <v>1.09.03</v>
          </cell>
          <cell r="B62" t="str">
            <v>Impuestos de patentes</v>
          </cell>
        </row>
        <row r="63">
          <cell r="A63" t="str">
            <v>1.09.99</v>
          </cell>
          <cell r="B63" t="str">
            <v>Otros impuestos</v>
          </cell>
        </row>
        <row r="64">
          <cell r="A64" t="str">
            <v>1.99.01</v>
          </cell>
          <cell r="B64" t="str">
            <v>Servicios de regulación</v>
          </cell>
        </row>
        <row r="65">
          <cell r="A65" t="str">
            <v>1.99.02</v>
          </cell>
          <cell r="B65" t="str">
            <v>Intereses moratorios y multas</v>
          </cell>
        </row>
        <row r="66">
          <cell r="A66" t="str">
            <v>1.99.03</v>
          </cell>
          <cell r="B66" t="str">
            <v>Gastos de oficinas en el exterior</v>
          </cell>
        </row>
        <row r="67">
          <cell r="A67" t="str">
            <v>1.99.04</v>
          </cell>
          <cell r="B67" t="str">
            <v>Gastos de misiones especiales en el exterior</v>
          </cell>
        </row>
        <row r="68">
          <cell r="A68" t="str">
            <v>1.99.05</v>
          </cell>
          <cell r="B68" t="str">
            <v>Deducibles</v>
          </cell>
        </row>
        <row r="69">
          <cell r="A69" t="str">
            <v>1.99.99</v>
          </cell>
          <cell r="B69" t="str">
            <v>Otros servicios no especificados</v>
          </cell>
        </row>
        <row r="70">
          <cell r="A70" t="str">
            <v>2.01.01</v>
          </cell>
          <cell r="B70" t="str">
            <v>Combustibles y lubricantes</v>
          </cell>
        </row>
        <row r="71">
          <cell r="A71" t="str">
            <v>2.01.02</v>
          </cell>
          <cell r="B71" t="str">
            <v>Productos farmacéuticos y medicinales</v>
          </cell>
        </row>
        <row r="72">
          <cell r="A72" t="str">
            <v>2.01.03</v>
          </cell>
          <cell r="B72" t="str">
            <v>Productos veterinarios</v>
          </cell>
        </row>
        <row r="73">
          <cell r="A73" t="str">
            <v>2.01.04</v>
          </cell>
          <cell r="B73" t="str">
            <v>Tintas, pinturas y diluyentes</v>
          </cell>
        </row>
        <row r="74">
          <cell r="A74" t="str">
            <v>2.01.99</v>
          </cell>
          <cell r="B74" t="str">
            <v>Otros productos químicos</v>
          </cell>
        </row>
        <row r="75">
          <cell r="A75" t="str">
            <v>2.02.01</v>
          </cell>
          <cell r="B75" t="str">
            <v>Productos pecuarios y otras especies</v>
          </cell>
        </row>
        <row r="76">
          <cell r="A76" t="str">
            <v>2.02.02</v>
          </cell>
          <cell r="B76" t="str">
            <v>Productos agroforestales</v>
          </cell>
        </row>
        <row r="77">
          <cell r="A77" t="str">
            <v>2.02.03</v>
          </cell>
          <cell r="B77" t="str">
            <v>Alimentos y bebidas</v>
          </cell>
        </row>
        <row r="78">
          <cell r="A78" t="str">
            <v>2.02.04</v>
          </cell>
          <cell r="B78" t="str">
            <v>Alimentos para animales</v>
          </cell>
        </row>
        <row r="79">
          <cell r="A79" t="str">
            <v>2.03.01</v>
          </cell>
          <cell r="B79" t="str">
            <v>Materiales y productos metálicos</v>
          </cell>
        </row>
        <row r="80">
          <cell r="A80" t="str">
            <v>2.03.02</v>
          </cell>
          <cell r="B80" t="str">
            <v>Materiales y productos minerales y asfálticos</v>
          </cell>
        </row>
        <row r="81">
          <cell r="A81" t="str">
            <v>2.03.03</v>
          </cell>
          <cell r="B81" t="str">
            <v>Madera y sus derivados</v>
          </cell>
        </row>
        <row r="82">
          <cell r="A82" t="str">
            <v>2.03.04</v>
          </cell>
          <cell r="B82" t="str">
            <v>Materiales y productos eléctricos, telefónicos y de cómputo</v>
          </cell>
        </row>
        <row r="83">
          <cell r="A83" t="str">
            <v>2.03.05</v>
          </cell>
          <cell r="B83" t="str">
            <v>Materiales y productos de vidrio</v>
          </cell>
        </row>
        <row r="84">
          <cell r="A84" t="str">
            <v>2.03.06</v>
          </cell>
          <cell r="B84" t="str">
            <v>Materiales y productos de plástico</v>
          </cell>
        </row>
        <row r="85">
          <cell r="A85" t="str">
            <v>2.03.99</v>
          </cell>
          <cell r="B85" t="str">
            <v>Otros materiales y productos de uso en la construcción</v>
          </cell>
        </row>
        <row r="86">
          <cell r="A86" t="str">
            <v>2.04.01</v>
          </cell>
          <cell r="B86" t="str">
            <v>Herramientas e instrumentos</v>
          </cell>
        </row>
        <row r="87">
          <cell r="A87" t="str">
            <v>2.04.02</v>
          </cell>
          <cell r="B87" t="str">
            <v>Repuestos y accesorios</v>
          </cell>
        </row>
        <row r="88">
          <cell r="A88" t="str">
            <v>2.05.01</v>
          </cell>
          <cell r="B88" t="str">
            <v>Materia prima</v>
          </cell>
        </row>
        <row r="89">
          <cell r="A89" t="str">
            <v>2.05.02</v>
          </cell>
          <cell r="B89" t="str">
            <v>Productos terminados</v>
          </cell>
        </row>
        <row r="90">
          <cell r="A90" t="str">
            <v>2.05.03</v>
          </cell>
          <cell r="B90" t="str">
            <v>Energía eléctrica</v>
          </cell>
        </row>
        <row r="91">
          <cell r="A91" t="str">
            <v>2.05.99</v>
          </cell>
          <cell r="B91" t="str">
            <v>Otros bienes para la producción y comercialización</v>
          </cell>
        </row>
        <row r="92">
          <cell r="A92" t="str">
            <v>2.99.01</v>
          </cell>
          <cell r="B92" t="str">
            <v>Utiles y materiales de oficina y cómputo</v>
          </cell>
        </row>
        <row r="93">
          <cell r="A93" t="str">
            <v>2.99.02</v>
          </cell>
          <cell r="B93" t="str">
            <v>Utiles y materiales médico, hospitalario y de investigación</v>
          </cell>
        </row>
        <row r="94">
          <cell r="A94" t="str">
            <v>2.99.03</v>
          </cell>
          <cell r="B94" t="str">
            <v xml:space="preserve">Productos de papel, cartón e impresos </v>
          </cell>
        </row>
        <row r="95">
          <cell r="A95" t="str">
            <v>2.99.04</v>
          </cell>
          <cell r="B95" t="str">
            <v>Textiles y vestuario</v>
          </cell>
        </row>
        <row r="96">
          <cell r="A96" t="str">
            <v>2.99.05</v>
          </cell>
          <cell r="B96" t="str">
            <v>Utiles y materiales de limpieza</v>
          </cell>
        </row>
        <row r="97">
          <cell r="A97" t="str">
            <v>2.99.06</v>
          </cell>
          <cell r="B97" t="str">
            <v>Utiles y materiales de resguardo y seguridad</v>
          </cell>
        </row>
        <row r="98">
          <cell r="A98" t="str">
            <v>2.99.07</v>
          </cell>
          <cell r="B98" t="str">
            <v>Utiles y materiales de cocina y comedor</v>
          </cell>
        </row>
        <row r="99">
          <cell r="A99" t="str">
            <v>2.99.99</v>
          </cell>
          <cell r="B99" t="str">
            <v>Otros útiles, materiales y suministros</v>
          </cell>
        </row>
        <row r="100">
          <cell r="A100" t="str">
            <v>5.01.01</v>
          </cell>
          <cell r="B100" t="str">
            <v>Maquinaria y equipo para la producción</v>
          </cell>
        </row>
        <row r="101">
          <cell r="A101" t="str">
            <v>5.01.02</v>
          </cell>
          <cell r="B101" t="str">
            <v>Equipo de transporte</v>
          </cell>
        </row>
        <row r="102">
          <cell r="A102" t="str">
            <v>5.01.03</v>
          </cell>
          <cell r="B102" t="str">
            <v>Equipo de comunicación</v>
          </cell>
        </row>
        <row r="103">
          <cell r="A103" t="str">
            <v>5.01.04</v>
          </cell>
          <cell r="B103" t="str">
            <v>Equipo y mobiliario de oficina</v>
          </cell>
        </row>
        <row r="104">
          <cell r="A104" t="str">
            <v>5.01.05</v>
          </cell>
          <cell r="B104" t="str">
            <v>Equipo y programas  de cómputo</v>
          </cell>
        </row>
        <row r="105">
          <cell r="A105" t="str">
            <v>5.01.06</v>
          </cell>
          <cell r="B105" t="str">
            <v>Equipo sanitario, de laboratorio e investigación</v>
          </cell>
        </row>
        <row r="106">
          <cell r="A106" t="str">
            <v>5.01.07</v>
          </cell>
          <cell r="B106" t="str">
            <v>Equipo y mobiliario educacional, deportivo y recreativo</v>
          </cell>
        </row>
        <row r="107">
          <cell r="A107" t="str">
            <v>5.01.99</v>
          </cell>
          <cell r="B107" t="str">
            <v>Maquinaria y equipo diverso</v>
          </cell>
        </row>
        <row r="108">
          <cell r="A108" t="str">
            <v>5.02.01</v>
          </cell>
          <cell r="B108" t="str">
            <v>Edificios</v>
          </cell>
        </row>
        <row r="109">
          <cell r="A109" t="str">
            <v>5.02.02</v>
          </cell>
          <cell r="B109" t="str">
            <v>Vías de comunicación terrestre</v>
          </cell>
        </row>
        <row r="110">
          <cell r="A110" t="str">
            <v>5.02.03</v>
          </cell>
          <cell r="B110" t="str">
            <v>Vías férreas</v>
          </cell>
        </row>
        <row r="111">
          <cell r="A111" t="str">
            <v>5.02.04</v>
          </cell>
          <cell r="B111" t="str">
            <v>Obras marítimas y fluviales</v>
          </cell>
        </row>
        <row r="112">
          <cell r="A112" t="str">
            <v>5.02.05</v>
          </cell>
          <cell r="B112" t="str">
            <v>Aeropuertos</v>
          </cell>
        </row>
        <row r="113">
          <cell r="A113" t="str">
            <v>5.02.06</v>
          </cell>
          <cell r="B113" t="str">
            <v>Obras urbanísticas</v>
          </cell>
        </row>
        <row r="114">
          <cell r="A114" t="str">
            <v>5.02.07</v>
          </cell>
          <cell r="B114" t="str">
            <v>Instalaciones</v>
          </cell>
        </row>
        <row r="115">
          <cell r="A115" t="str">
            <v>5.02.99</v>
          </cell>
          <cell r="B115" t="str">
            <v>Otras construcciones,  adicciones y mejoras</v>
          </cell>
        </row>
        <row r="116">
          <cell r="A116" t="str">
            <v>5.03.01</v>
          </cell>
          <cell r="B116" t="str">
            <v xml:space="preserve">Terrenos </v>
          </cell>
        </row>
        <row r="117">
          <cell r="A117" t="str">
            <v>5.03.02</v>
          </cell>
          <cell r="B117" t="str">
            <v>Edificios preexistentes</v>
          </cell>
        </row>
        <row r="118">
          <cell r="A118" t="str">
            <v>5.03.99</v>
          </cell>
          <cell r="B118" t="str">
            <v>Otras obras preexistentes</v>
          </cell>
        </row>
        <row r="119">
          <cell r="A119" t="str">
            <v>5.99.01</v>
          </cell>
          <cell r="B119" t="str">
            <v>Semovientes</v>
          </cell>
        </row>
        <row r="120">
          <cell r="A120" t="str">
            <v>5.99.02</v>
          </cell>
          <cell r="B120" t="str">
            <v>Piezas y obras de colección</v>
          </cell>
        </row>
        <row r="121">
          <cell r="A121" t="str">
            <v>5.99.03</v>
          </cell>
          <cell r="B121" t="str">
            <v>Bienes intangibles</v>
          </cell>
        </row>
        <row r="122">
          <cell r="A122" t="str">
            <v>5.99.99</v>
          </cell>
          <cell r="B122" t="str">
            <v>Otros bienes duraderos</v>
          </cell>
        </row>
        <row r="123">
          <cell r="A123" t="str">
            <v>6.01.01</v>
          </cell>
          <cell r="B123" t="str">
            <v>Transferencias corrientes al Gobierno Central</v>
          </cell>
        </row>
        <row r="124">
          <cell r="A124" t="str">
            <v>6.01.02</v>
          </cell>
          <cell r="B124" t="str">
            <v>Transferencias corrientes a Organos Desconcentrado</v>
          </cell>
        </row>
        <row r="125">
          <cell r="A125" t="str">
            <v>6.01.03</v>
          </cell>
          <cell r="B125" t="str">
            <v>Transferencias corrientes a Instituciones</v>
          </cell>
        </row>
        <row r="126">
          <cell r="A126" t="str">
            <v>6.01.04</v>
          </cell>
          <cell r="B126" t="str">
            <v>Transferencias corrientes a Gobiernos Locales</v>
          </cell>
        </row>
        <row r="127">
          <cell r="A127" t="str">
            <v>6.01.05</v>
          </cell>
          <cell r="B127" t="str">
            <v>Transferencias corrientes a Empresas Públicas</v>
          </cell>
        </row>
        <row r="128">
          <cell r="A128" t="str">
            <v>6.01.06</v>
          </cell>
          <cell r="B128" t="str">
            <v>Transferencias corrientes a Instituciones</v>
          </cell>
        </row>
        <row r="129">
          <cell r="A129" t="str">
            <v>6.01.07</v>
          </cell>
          <cell r="B129" t="str">
            <v>Dividendos</v>
          </cell>
        </row>
        <row r="130">
          <cell r="A130" t="str">
            <v>6.01.08</v>
          </cell>
          <cell r="B130" t="str">
            <v>Fondos de fideicomiso por gasto corriente</v>
          </cell>
        </row>
        <row r="131">
          <cell r="A131" t="str">
            <v>6.01.09</v>
          </cell>
          <cell r="B131" t="str">
            <v>Impuestos por Transferir</v>
          </cell>
        </row>
        <row r="132">
          <cell r="A132" t="str">
            <v>6.02.01</v>
          </cell>
          <cell r="B132" t="str">
            <v>Becas a funcionarios</v>
          </cell>
        </row>
        <row r="133">
          <cell r="A133" t="str">
            <v>6.02.02</v>
          </cell>
          <cell r="B133" t="str">
            <v>Becas a terceras personas</v>
          </cell>
        </row>
        <row r="134">
          <cell r="A134" t="str">
            <v>6.02.03</v>
          </cell>
          <cell r="B134" t="str">
            <v>Ayudas a funcionarios</v>
          </cell>
        </row>
        <row r="135">
          <cell r="A135" t="str">
            <v>6.02.99</v>
          </cell>
          <cell r="B135" t="str">
            <v>Otras transferencias a personas</v>
          </cell>
        </row>
        <row r="136">
          <cell r="A136" t="str">
            <v>6.03.01</v>
          </cell>
          <cell r="B136" t="str">
            <v>Prestaciones Legales</v>
          </cell>
        </row>
        <row r="137">
          <cell r="A137" t="str">
            <v>6.03.02</v>
          </cell>
          <cell r="B137" t="str">
            <v>Pensiones y jubilaciones contributivas</v>
          </cell>
        </row>
        <row r="138">
          <cell r="A138" t="str">
            <v>6.03.03</v>
          </cell>
          <cell r="B138" t="str">
            <v>Pensiones no contributivas</v>
          </cell>
        </row>
        <row r="139">
          <cell r="A139" t="str">
            <v>6.03.04</v>
          </cell>
          <cell r="B139" t="str">
            <v>Decimotercer mes de pensiones y jubilación</v>
          </cell>
        </row>
        <row r="140">
          <cell r="A140" t="str">
            <v>6.03.05</v>
          </cell>
          <cell r="B140" t="str">
            <v>Cuota patronal de pensiones y jubilacion</v>
          </cell>
        </row>
        <row r="141">
          <cell r="A141" t="str">
            <v>6.03.99</v>
          </cell>
          <cell r="B141" t="str">
            <v>Otras prestaciones a terceras personas</v>
          </cell>
        </row>
        <row r="142">
          <cell r="A142" t="str">
            <v>6.05.01</v>
          </cell>
          <cell r="B142" t="str">
            <v>Transferecias corrientes a empresas privadas</v>
          </cell>
        </row>
        <row r="143">
          <cell r="A143" t="str">
            <v>6.06.01</v>
          </cell>
          <cell r="B143" t="str">
            <v>Indemnizaciones</v>
          </cell>
        </row>
        <row r="144">
          <cell r="A144" t="str">
            <v>6.06.02</v>
          </cell>
          <cell r="B144" t="str">
            <v>Reintegros o devoluciones</v>
          </cell>
        </row>
        <row r="145">
          <cell r="A145" t="str">
            <v>6.07.01</v>
          </cell>
          <cell r="B145" t="str">
            <v>Transferecias corrientes a organismos internacionales</v>
          </cell>
        </row>
        <row r="146">
          <cell r="A146" t="str">
            <v>6.07.02</v>
          </cell>
          <cell r="B146" t="str">
            <v>Otras transferencias corrientes al sector</v>
          </cell>
        </row>
        <row r="147">
          <cell r="A147" t="str">
            <v>7.01.01</v>
          </cell>
          <cell r="B147" t="str">
            <v>Transferencias de capital al gobierno Central</v>
          </cell>
        </row>
        <row r="148">
          <cell r="A148" t="str">
            <v>7.01.02</v>
          </cell>
          <cell r="B148" t="str">
            <v>Transferencias de capital a Organos desconcentrados</v>
          </cell>
        </row>
        <row r="149">
          <cell r="A149" t="str">
            <v>7.01.03</v>
          </cell>
          <cell r="B149" t="str">
            <v>Transferencias de capital a Intituciones</v>
          </cell>
        </row>
        <row r="150">
          <cell r="A150" t="str">
            <v>7.01.04</v>
          </cell>
          <cell r="B150" t="str">
            <v>Transferencias de capital a gobiernos locales</v>
          </cell>
        </row>
        <row r="151">
          <cell r="A151" t="str">
            <v>7.01.05</v>
          </cell>
          <cell r="B151" t="str">
            <v>Transferencias de capital a Empresas Públicas</v>
          </cell>
        </row>
        <row r="152">
          <cell r="A152" t="str">
            <v>7.01.06</v>
          </cell>
          <cell r="B152" t="str">
            <v>Transferencias de capital a Instituciones</v>
          </cell>
        </row>
        <row r="153">
          <cell r="A153" t="str">
            <v>7.01.07</v>
          </cell>
          <cell r="B153" t="str">
            <v>Fondos de fideicomiso para gasto de capital</v>
          </cell>
        </row>
        <row r="154">
          <cell r="A154" t="str">
            <v>7.04.01</v>
          </cell>
          <cell r="B154" t="str">
            <v>Transferencias de capital a empresas privadas</v>
          </cell>
        </row>
        <row r="155">
          <cell r="A155" t="str">
            <v>7.05.01</v>
          </cell>
          <cell r="B155" t="str">
            <v>Transferencias de capital a organismos intenacionales</v>
          </cell>
        </row>
        <row r="156">
          <cell r="A156" t="str">
            <v>7.05.02</v>
          </cell>
          <cell r="B156" t="str">
            <v>Otras transferencias de capital al sector</v>
          </cell>
        </row>
        <row r="157">
          <cell r="A157" t="str">
            <v>9.01.01</v>
          </cell>
          <cell r="B157" t="str">
            <v>Gastos confidenciales</v>
          </cell>
        </row>
        <row r="158">
          <cell r="A158" t="str">
            <v>9.02.01</v>
          </cell>
          <cell r="B158" t="str">
            <v>Sumas libres sin asignación presupuestaria</v>
          </cell>
        </row>
        <row r="159">
          <cell r="A159" t="str">
            <v>9.02.02</v>
          </cell>
          <cell r="B159" t="str">
            <v>Sumas con destino específico sin asignación presupuestaria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79"/>
  <sheetViews>
    <sheetView tabSelected="1" zoomScaleNormal="100" workbookViewId="0">
      <selection activeCell="A2" sqref="A2:D2"/>
    </sheetView>
  </sheetViews>
  <sheetFormatPr baseColWidth="10" defaultRowHeight="12.75" x14ac:dyDescent="0.2"/>
  <cols>
    <col min="1" max="1" width="19.5703125" style="4" customWidth="1"/>
    <col min="2" max="2" width="47.85546875" style="1" customWidth="1"/>
    <col min="3" max="3" width="16.5703125" style="6" bestFit="1" customWidth="1"/>
    <col min="4" max="4" width="17.85546875" style="6" customWidth="1"/>
    <col min="5" max="5" width="14.85546875" style="1" bestFit="1" customWidth="1"/>
    <col min="6" max="6" width="16.5703125" style="1" bestFit="1" customWidth="1"/>
    <col min="7" max="7" width="15.28515625" style="1" hidden="1" customWidth="1"/>
    <col min="8" max="8" width="20.42578125" style="1" hidden="1" customWidth="1"/>
    <col min="9" max="9" width="18.5703125" style="1" hidden="1" customWidth="1"/>
    <col min="10" max="11" width="17" style="1" hidden="1" customWidth="1"/>
    <col min="12" max="12" width="0" style="1" hidden="1" customWidth="1"/>
    <col min="13" max="16384" width="11.42578125" style="1"/>
  </cols>
  <sheetData>
    <row r="2" spans="1:10" ht="15" x14ac:dyDescent="0.25">
      <c r="A2" s="39" t="s">
        <v>14</v>
      </c>
      <c r="B2" s="39"/>
      <c r="C2" s="39"/>
      <c r="D2" s="39"/>
    </row>
    <row r="3" spans="1:10" ht="15" x14ac:dyDescent="0.25">
      <c r="A3" s="39" t="s">
        <v>0</v>
      </c>
      <c r="B3" s="39"/>
      <c r="C3" s="39"/>
      <c r="D3" s="39"/>
    </row>
    <row r="4" spans="1:10" ht="15" x14ac:dyDescent="0.25">
      <c r="A4" s="39" t="s">
        <v>15</v>
      </c>
      <c r="B4" s="39"/>
      <c r="C4" s="39"/>
      <c r="D4" s="39"/>
    </row>
    <row r="5" spans="1:10" ht="15" x14ac:dyDescent="0.25">
      <c r="A5" s="37" t="s">
        <v>16</v>
      </c>
      <c r="B5" s="37"/>
      <c r="C5" s="37"/>
      <c r="D5" s="37"/>
      <c r="J5" s="1" t="s">
        <v>17</v>
      </c>
    </row>
    <row r="6" spans="1:10" ht="15.75" x14ac:dyDescent="0.25">
      <c r="A6" s="2"/>
      <c r="B6" s="2"/>
      <c r="C6" s="3"/>
      <c r="D6" s="3"/>
      <c r="G6" s="4" t="s">
        <v>18</v>
      </c>
      <c r="H6" s="5" t="s">
        <v>19</v>
      </c>
      <c r="I6" s="6"/>
      <c r="J6" s="6">
        <v>185800000</v>
      </c>
    </row>
    <row r="7" spans="1:10" x14ac:dyDescent="0.2">
      <c r="A7" s="7"/>
      <c r="B7" s="7"/>
      <c r="C7" s="8"/>
      <c r="D7" s="8"/>
      <c r="G7" s="4" t="s">
        <v>20</v>
      </c>
      <c r="H7" s="5" t="s">
        <v>21</v>
      </c>
      <c r="I7" s="6"/>
    </row>
    <row r="8" spans="1:10" x14ac:dyDescent="0.2">
      <c r="A8" s="9" t="s">
        <v>2</v>
      </c>
      <c r="B8" s="10" t="s">
        <v>22</v>
      </c>
      <c r="C8" s="38" t="s">
        <v>12</v>
      </c>
      <c r="D8" s="38"/>
      <c r="E8" s="38"/>
    </row>
    <row r="9" spans="1:10" x14ac:dyDescent="0.2">
      <c r="E9" s="6"/>
    </row>
    <row r="10" spans="1:10" hidden="1" x14ac:dyDescent="0.2">
      <c r="A10" s="5" t="s">
        <v>23</v>
      </c>
      <c r="B10" s="9" t="s">
        <v>24</v>
      </c>
      <c r="E10" s="11">
        <f>+C12</f>
        <v>0</v>
      </c>
    </row>
    <row r="11" spans="1:10" hidden="1" x14ac:dyDescent="0.2">
      <c r="B11" s="5"/>
      <c r="E11" s="11"/>
    </row>
    <row r="12" spans="1:10" hidden="1" x14ac:dyDescent="0.2">
      <c r="A12" s="9" t="s">
        <v>25</v>
      </c>
      <c r="B12" s="9" t="s">
        <v>26</v>
      </c>
      <c r="C12" s="6">
        <f>+C14</f>
        <v>0</v>
      </c>
      <c r="E12" s="11"/>
    </row>
    <row r="13" spans="1:10" hidden="1" x14ac:dyDescent="0.2">
      <c r="A13" s="9"/>
      <c r="B13" s="9"/>
      <c r="E13" s="11"/>
    </row>
    <row r="14" spans="1:10" hidden="1" x14ac:dyDescent="0.2">
      <c r="A14" s="9" t="s">
        <v>27</v>
      </c>
      <c r="B14" s="9" t="s">
        <v>28</v>
      </c>
      <c r="C14" s="6">
        <f>+C16</f>
        <v>0</v>
      </c>
      <c r="E14" s="11"/>
    </row>
    <row r="15" spans="1:10" hidden="1" x14ac:dyDescent="0.2">
      <c r="E15" s="6"/>
    </row>
    <row r="16" spans="1:10" hidden="1" x14ac:dyDescent="0.2">
      <c r="A16" s="5" t="s">
        <v>29</v>
      </c>
      <c r="B16" s="5" t="s">
        <v>30</v>
      </c>
      <c r="E16" s="11"/>
    </row>
    <row r="17" spans="1:11" hidden="1" x14ac:dyDescent="0.2">
      <c r="B17" s="5"/>
      <c r="E17" s="11"/>
    </row>
    <row r="18" spans="1:11" hidden="1" x14ac:dyDescent="0.2">
      <c r="B18" s="5"/>
      <c r="E18" s="11"/>
    </row>
    <row r="19" spans="1:11" s="12" customFormat="1" x14ac:dyDescent="0.2">
      <c r="A19" s="9" t="s">
        <v>31</v>
      </c>
      <c r="B19" s="9" t="s">
        <v>32</v>
      </c>
      <c r="C19" s="11"/>
      <c r="E19" s="11">
        <f>+D21</f>
        <v>305158000</v>
      </c>
    </row>
    <row r="20" spans="1:11" s="12" customFormat="1" x14ac:dyDescent="0.2">
      <c r="A20" s="9"/>
      <c r="B20" s="9"/>
      <c r="C20" s="11"/>
      <c r="D20" s="11"/>
    </row>
    <row r="21" spans="1:11" s="12" customFormat="1" x14ac:dyDescent="0.2">
      <c r="A21" s="9" t="s">
        <v>33</v>
      </c>
      <c r="B21" s="9" t="s">
        <v>34</v>
      </c>
      <c r="C21" s="11"/>
      <c r="D21" s="11">
        <f>+C23+C24</f>
        <v>305158000</v>
      </c>
    </row>
    <row r="22" spans="1:11" s="12" customFormat="1" x14ac:dyDescent="0.2">
      <c r="A22" s="9"/>
      <c r="B22" s="9"/>
      <c r="C22" s="11"/>
      <c r="D22" s="11"/>
      <c r="E22" s="13"/>
    </row>
    <row r="23" spans="1:11" x14ac:dyDescent="0.2">
      <c r="A23" s="4" t="s">
        <v>18</v>
      </c>
      <c r="B23" s="5" t="s">
        <v>19</v>
      </c>
      <c r="C23" s="6">
        <v>178459155</v>
      </c>
      <c r="D23" s="11"/>
      <c r="E23" s="13"/>
      <c r="F23" s="13"/>
    </row>
    <row r="24" spans="1:11" x14ac:dyDescent="0.2">
      <c r="A24" s="4" t="s">
        <v>20</v>
      </c>
      <c r="B24" s="5" t="s">
        <v>21</v>
      </c>
      <c r="C24" s="6">
        <v>126698845</v>
      </c>
      <c r="D24" s="11"/>
      <c r="E24" s="13"/>
      <c r="F24" s="13"/>
      <c r="H24" s="6"/>
    </row>
    <row r="25" spans="1:11" x14ac:dyDescent="0.2">
      <c r="B25" s="5"/>
      <c r="D25" s="11"/>
      <c r="H25" s="6"/>
    </row>
    <row r="26" spans="1:11" x14ac:dyDescent="0.2">
      <c r="A26" s="14"/>
      <c r="B26" s="15"/>
      <c r="D26" s="11"/>
      <c r="J26" s="6"/>
      <c r="K26" s="1" t="s">
        <v>35</v>
      </c>
    </row>
    <row r="27" spans="1:11" x14ac:dyDescent="0.2">
      <c r="H27" s="6"/>
      <c r="J27" s="6"/>
      <c r="K27" s="1" t="s">
        <v>36</v>
      </c>
    </row>
    <row r="28" spans="1:11" ht="13.5" thickBot="1" x14ac:dyDescent="0.25">
      <c r="B28" s="16" t="s">
        <v>37</v>
      </c>
      <c r="C28" s="17"/>
      <c r="D28" s="18"/>
      <c r="E28" s="18">
        <f>+E19+E10</f>
        <v>305158000</v>
      </c>
      <c r="J28" s="6"/>
      <c r="K28" s="1" t="s">
        <v>35</v>
      </c>
    </row>
    <row r="29" spans="1:11" ht="13.5" thickTop="1" x14ac:dyDescent="0.2">
      <c r="B29" s="12"/>
      <c r="D29" s="11"/>
      <c r="H29" s="6"/>
      <c r="J29" s="13"/>
    </row>
    <row r="30" spans="1:11" x14ac:dyDescent="0.2">
      <c r="B30" s="12"/>
      <c r="D30" s="11"/>
    </row>
    <row r="31" spans="1:11" x14ac:dyDescent="0.2">
      <c r="B31" s="12"/>
      <c r="D31" s="11"/>
      <c r="H31" s="19"/>
    </row>
    <row r="33" spans="1:10" x14ac:dyDescent="0.2">
      <c r="H33" s="19"/>
    </row>
    <row r="34" spans="1:10" x14ac:dyDescent="0.2">
      <c r="A34" s="40"/>
      <c r="B34" s="40"/>
      <c r="C34" s="40"/>
    </row>
    <row r="35" spans="1:10" ht="15" x14ac:dyDescent="0.25">
      <c r="A35" s="10"/>
      <c r="B35" s="37" t="s">
        <v>1</v>
      </c>
      <c r="C35" s="37"/>
      <c r="D35" s="37"/>
    </row>
    <row r="36" spans="1:10" x14ac:dyDescent="0.2">
      <c r="A36" s="10"/>
      <c r="B36" s="10"/>
      <c r="C36" s="20"/>
      <c r="H36" s="21"/>
    </row>
    <row r="37" spans="1:10" x14ac:dyDescent="0.2">
      <c r="A37" s="9" t="s">
        <v>2</v>
      </c>
      <c r="B37" s="10" t="s">
        <v>22</v>
      </c>
      <c r="C37" s="38" t="s">
        <v>12</v>
      </c>
      <c r="D37" s="38"/>
      <c r="E37" s="38"/>
    </row>
    <row r="38" spans="1:10" x14ac:dyDescent="0.2">
      <c r="A38" s="9"/>
      <c r="B38" s="10"/>
      <c r="C38" s="20"/>
      <c r="D38" s="20"/>
    </row>
    <row r="39" spans="1:10" x14ac:dyDescent="0.2">
      <c r="A39" s="9"/>
      <c r="B39" s="9" t="s">
        <v>3</v>
      </c>
      <c r="C39" s="20"/>
      <c r="E39" s="20">
        <f>+D41+D45</f>
        <v>23627000</v>
      </c>
    </row>
    <row r="40" spans="1:10" x14ac:dyDescent="0.2">
      <c r="A40" s="9"/>
      <c r="B40" s="9"/>
      <c r="C40" s="20"/>
      <c r="D40" s="20"/>
    </row>
    <row r="41" spans="1:10" x14ac:dyDescent="0.2">
      <c r="A41" s="9"/>
      <c r="B41" s="9" t="s">
        <v>38</v>
      </c>
      <c r="C41" s="20"/>
      <c r="D41" s="20">
        <f>+D42</f>
        <v>2000000</v>
      </c>
    </row>
    <row r="42" spans="1:10" x14ac:dyDescent="0.2">
      <c r="A42" s="5" t="s">
        <v>39</v>
      </c>
      <c r="B42" s="5" t="s">
        <v>40</v>
      </c>
      <c r="C42" s="22"/>
      <c r="D42" s="23">
        <f>+C43</f>
        <v>2000000</v>
      </c>
    </row>
    <row r="43" spans="1:10" x14ac:dyDescent="0.2">
      <c r="A43" s="9"/>
      <c r="B43" s="24" t="s">
        <v>41</v>
      </c>
      <c r="C43" s="25">
        <v>2000000</v>
      </c>
      <c r="D43" s="20"/>
    </row>
    <row r="44" spans="1:10" x14ac:dyDescent="0.2">
      <c r="A44" s="9"/>
      <c r="B44" s="10"/>
      <c r="C44" s="22"/>
      <c r="D44" s="20"/>
    </row>
    <row r="45" spans="1:10" x14ac:dyDescent="0.2">
      <c r="A45" s="9"/>
      <c r="B45" s="9" t="s">
        <v>42</v>
      </c>
      <c r="C45" s="22"/>
      <c r="D45" s="20">
        <f>+D46+D49</f>
        <v>21627000</v>
      </c>
    </row>
    <row r="46" spans="1:10" x14ac:dyDescent="0.2">
      <c r="A46" s="1" t="s">
        <v>13</v>
      </c>
      <c r="B46" s="1" t="s">
        <v>43</v>
      </c>
      <c r="C46" s="26"/>
      <c r="D46" s="6">
        <f>+C47</f>
        <v>6450000</v>
      </c>
      <c r="H46" s="13"/>
      <c r="J46" s="6"/>
    </row>
    <row r="47" spans="1:10" x14ac:dyDescent="0.2">
      <c r="A47" s="1"/>
      <c r="B47" s="24" t="s">
        <v>41</v>
      </c>
      <c r="C47" s="26">
        <f>5700000+750000</f>
        <v>6450000</v>
      </c>
      <c r="H47" s="13"/>
      <c r="J47" s="6"/>
    </row>
    <row r="48" spans="1:10" x14ac:dyDescent="0.2">
      <c r="A48" s="1"/>
      <c r="C48" s="26"/>
      <c r="H48" s="13"/>
      <c r="J48" s="6"/>
    </row>
    <row r="49" spans="1:255" x14ac:dyDescent="0.2">
      <c r="A49" s="6" t="s">
        <v>4</v>
      </c>
      <c r="B49" s="27" t="s">
        <v>44</v>
      </c>
      <c r="C49" s="28"/>
      <c r="D49" s="29">
        <f>+C50</f>
        <v>15177000</v>
      </c>
      <c r="E49" s="5"/>
      <c r="F49" s="4"/>
      <c r="G49" s="5"/>
      <c r="H49" s="4"/>
      <c r="I49" s="5"/>
      <c r="J49" s="6"/>
      <c r="K49" s="5"/>
      <c r="L49" s="4"/>
      <c r="M49" s="5"/>
      <c r="N49" s="4"/>
      <c r="O49" s="5"/>
      <c r="P49" s="4"/>
      <c r="Q49" s="5"/>
      <c r="R49" s="4"/>
      <c r="S49" s="5"/>
      <c r="T49" s="4"/>
      <c r="U49" s="5"/>
      <c r="V49" s="4"/>
      <c r="W49" s="5"/>
      <c r="X49" s="4"/>
      <c r="Y49" s="5"/>
      <c r="Z49" s="4"/>
      <c r="AA49" s="5"/>
      <c r="AB49" s="4"/>
      <c r="AC49" s="5"/>
      <c r="AD49" s="4"/>
      <c r="AE49" s="5"/>
      <c r="AF49" s="4"/>
      <c r="AG49" s="5"/>
      <c r="AH49" s="4"/>
      <c r="AI49" s="5"/>
      <c r="AJ49" s="4"/>
      <c r="AK49" s="5"/>
      <c r="AL49" s="4"/>
      <c r="AM49" s="5"/>
      <c r="AN49" s="4"/>
      <c r="AO49" s="5"/>
      <c r="AP49" s="4"/>
      <c r="AQ49" s="5"/>
      <c r="AR49" s="4"/>
      <c r="AS49" s="5"/>
      <c r="AT49" s="4"/>
      <c r="AU49" s="5"/>
      <c r="AV49" s="4"/>
      <c r="AW49" s="5"/>
      <c r="AX49" s="4"/>
      <c r="AY49" s="5"/>
      <c r="AZ49" s="4"/>
      <c r="BA49" s="5"/>
      <c r="BB49" s="4"/>
      <c r="BC49" s="5"/>
      <c r="BD49" s="4"/>
      <c r="BE49" s="5"/>
      <c r="BF49" s="4"/>
      <c r="BG49" s="5"/>
      <c r="BH49" s="4"/>
      <c r="BI49" s="5"/>
      <c r="BJ49" s="4"/>
      <c r="BK49" s="5"/>
      <c r="BL49" s="4"/>
      <c r="BM49" s="5"/>
      <c r="BN49" s="4"/>
      <c r="BO49" s="5"/>
      <c r="BP49" s="4"/>
      <c r="BQ49" s="5"/>
      <c r="BR49" s="4"/>
      <c r="BS49" s="5"/>
      <c r="BT49" s="4"/>
      <c r="BU49" s="5"/>
      <c r="BV49" s="4"/>
      <c r="BW49" s="5"/>
      <c r="BX49" s="4"/>
      <c r="BY49" s="5"/>
      <c r="BZ49" s="4"/>
      <c r="CA49" s="5"/>
      <c r="CB49" s="4"/>
      <c r="CC49" s="5"/>
      <c r="CD49" s="4"/>
      <c r="CE49" s="5"/>
      <c r="CF49" s="4"/>
      <c r="CG49" s="5"/>
      <c r="CH49" s="4"/>
      <c r="CI49" s="5"/>
      <c r="CJ49" s="4"/>
      <c r="CK49" s="5"/>
      <c r="CL49" s="4"/>
      <c r="CM49" s="5"/>
      <c r="CN49" s="4"/>
      <c r="CO49" s="5"/>
      <c r="CP49" s="4"/>
      <c r="CQ49" s="5"/>
      <c r="CR49" s="4"/>
      <c r="CS49" s="5"/>
      <c r="CT49" s="4"/>
      <c r="CU49" s="5"/>
      <c r="CV49" s="4"/>
      <c r="CW49" s="5"/>
      <c r="CX49" s="4"/>
      <c r="CY49" s="5"/>
      <c r="CZ49" s="4"/>
      <c r="DA49" s="5"/>
      <c r="DB49" s="4"/>
      <c r="DC49" s="5"/>
      <c r="DD49" s="4"/>
      <c r="DE49" s="5"/>
      <c r="DF49" s="4"/>
      <c r="DG49" s="5"/>
      <c r="DH49" s="4"/>
      <c r="DI49" s="5"/>
      <c r="DJ49" s="4"/>
      <c r="DK49" s="5"/>
      <c r="DL49" s="4"/>
      <c r="DM49" s="5"/>
      <c r="DN49" s="4"/>
      <c r="DO49" s="5"/>
      <c r="DP49" s="4"/>
      <c r="DQ49" s="5"/>
      <c r="DR49" s="4"/>
      <c r="DS49" s="5"/>
      <c r="DT49" s="4"/>
      <c r="DU49" s="5"/>
      <c r="DV49" s="4"/>
      <c r="DW49" s="5"/>
      <c r="DX49" s="4"/>
      <c r="DY49" s="5"/>
      <c r="DZ49" s="4"/>
      <c r="EA49" s="5"/>
      <c r="EB49" s="4"/>
      <c r="EC49" s="5"/>
      <c r="ED49" s="4"/>
      <c r="EE49" s="5"/>
      <c r="EF49" s="4"/>
      <c r="EG49" s="5"/>
      <c r="EH49" s="4"/>
      <c r="EI49" s="5"/>
      <c r="EJ49" s="4"/>
      <c r="EK49" s="5"/>
      <c r="EL49" s="4"/>
      <c r="EM49" s="5"/>
      <c r="EN49" s="4"/>
      <c r="EO49" s="5"/>
      <c r="EP49" s="4"/>
      <c r="EQ49" s="5"/>
      <c r="ER49" s="4"/>
      <c r="ES49" s="5"/>
      <c r="ET49" s="4"/>
      <c r="EU49" s="5"/>
      <c r="EV49" s="4"/>
      <c r="EW49" s="5"/>
      <c r="EX49" s="4"/>
      <c r="EY49" s="5"/>
      <c r="EZ49" s="4"/>
      <c r="FA49" s="5"/>
      <c r="FB49" s="4"/>
      <c r="FC49" s="5"/>
      <c r="FD49" s="4"/>
      <c r="FE49" s="5"/>
      <c r="FF49" s="4"/>
      <c r="FG49" s="5"/>
      <c r="FH49" s="4"/>
      <c r="FI49" s="5"/>
      <c r="FJ49" s="4"/>
      <c r="FK49" s="5"/>
      <c r="FL49" s="4"/>
      <c r="FM49" s="5"/>
      <c r="FN49" s="4"/>
      <c r="FO49" s="5"/>
      <c r="FP49" s="4"/>
      <c r="FQ49" s="5"/>
      <c r="FR49" s="4"/>
      <c r="FS49" s="5"/>
      <c r="FT49" s="4"/>
      <c r="FU49" s="5"/>
      <c r="FV49" s="4"/>
      <c r="FW49" s="5"/>
      <c r="FX49" s="4"/>
      <c r="FY49" s="5"/>
      <c r="FZ49" s="4"/>
      <c r="GA49" s="5"/>
      <c r="GB49" s="4"/>
      <c r="GC49" s="5"/>
      <c r="GD49" s="4"/>
      <c r="GE49" s="5"/>
      <c r="GF49" s="4"/>
      <c r="GG49" s="5"/>
      <c r="GH49" s="4"/>
      <c r="GI49" s="5"/>
      <c r="GJ49" s="4"/>
      <c r="GK49" s="5"/>
      <c r="GL49" s="4"/>
      <c r="GM49" s="5"/>
      <c r="GN49" s="4"/>
      <c r="GO49" s="5"/>
      <c r="GP49" s="4"/>
      <c r="GQ49" s="5"/>
      <c r="GR49" s="4"/>
      <c r="GS49" s="5"/>
      <c r="GT49" s="4"/>
      <c r="GU49" s="5"/>
      <c r="GV49" s="4"/>
      <c r="GW49" s="5"/>
      <c r="GX49" s="4"/>
      <c r="GY49" s="5"/>
      <c r="GZ49" s="4"/>
      <c r="HA49" s="5"/>
      <c r="HB49" s="4"/>
      <c r="HC49" s="5"/>
      <c r="HD49" s="4"/>
      <c r="HE49" s="5"/>
      <c r="HF49" s="4"/>
      <c r="HG49" s="5"/>
      <c r="HH49" s="4"/>
      <c r="HI49" s="5"/>
      <c r="HJ49" s="4"/>
      <c r="HK49" s="5"/>
      <c r="HL49" s="4"/>
      <c r="HM49" s="5"/>
      <c r="HN49" s="4"/>
      <c r="HO49" s="5"/>
      <c r="HP49" s="4"/>
      <c r="HQ49" s="5"/>
      <c r="HR49" s="4"/>
      <c r="HS49" s="5"/>
      <c r="HT49" s="4"/>
      <c r="HU49" s="5"/>
      <c r="HV49" s="4"/>
      <c r="HW49" s="5"/>
      <c r="HX49" s="4"/>
      <c r="HY49" s="5"/>
      <c r="HZ49" s="4"/>
      <c r="IA49" s="5"/>
      <c r="IB49" s="4"/>
      <c r="IC49" s="5"/>
      <c r="ID49" s="4"/>
      <c r="IE49" s="5"/>
      <c r="IF49" s="4"/>
      <c r="IG49" s="5"/>
      <c r="IH49" s="4"/>
      <c r="II49" s="5"/>
      <c r="IJ49" s="4"/>
      <c r="IK49" s="5"/>
      <c r="IL49" s="4"/>
      <c r="IM49" s="5"/>
      <c r="IN49" s="4"/>
      <c r="IO49" s="5"/>
      <c r="IP49" s="4"/>
      <c r="IQ49" s="5"/>
      <c r="IR49" s="4"/>
      <c r="IS49" s="5"/>
      <c r="IT49" s="4"/>
      <c r="IU49" s="5"/>
    </row>
    <row r="50" spans="1:255" x14ac:dyDescent="0.2">
      <c r="A50" s="6"/>
      <c r="B50" s="24" t="s">
        <v>45</v>
      </c>
      <c r="C50" s="28">
        <v>15177000</v>
      </c>
      <c r="D50" s="29"/>
      <c r="E50" s="5"/>
      <c r="F50" s="4"/>
      <c r="G50" s="5"/>
      <c r="H50" s="4"/>
      <c r="I50" s="5"/>
      <c r="J50" s="6"/>
      <c r="K50" s="5"/>
      <c r="L50" s="4"/>
      <c r="M50" s="5"/>
      <c r="N50" s="4"/>
      <c r="O50" s="5"/>
      <c r="P50" s="4"/>
      <c r="Q50" s="5"/>
      <c r="R50" s="4"/>
      <c r="S50" s="5"/>
      <c r="T50" s="4"/>
      <c r="U50" s="5"/>
      <c r="V50" s="4"/>
      <c r="W50" s="5"/>
      <c r="X50" s="4"/>
      <c r="Y50" s="5"/>
      <c r="Z50" s="4"/>
      <c r="AA50" s="5"/>
      <c r="AB50" s="4"/>
      <c r="AC50" s="5"/>
      <c r="AD50" s="4"/>
      <c r="AE50" s="5"/>
      <c r="AF50" s="4"/>
      <c r="AG50" s="5"/>
      <c r="AH50" s="4"/>
      <c r="AI50" s="5"/>
      <c r="AJ50" s="4"/>
      <c r="AK50" s="5"/>
      <c r="AL50" s="4"/>
      <c r="AM50" s="5"/>
      <c r="AN50" s="4"/>
      <c r="AO50" s="5"/>
      <c r="AP50" s="4"/>
      <c r="AQ50" s="5"/>
      <c r="AR50" s="4"/>
      <c r="AS50" s="5"/>
      <c r="AT50" s="4"/>
      <c r="AU50" s="5"/>
      <c r="AV50" s="4"/>
      <c r="AW50" s="5"/>
      <c r="AX50" s="4"/>
      <c r="AY50" s="5"/>
      <c r="AZ50" s="4"/>
      <c r="BA50" s="5"/>
      <c r="BB50" s="4"/>
      <c r="BC50" s="5"/>
      <c r="BD50" s="4"/>
      <c r="BE50" s="5"/>
      <c r="BF50" s="4"/>
      <c r="BG50" s="5"/>
      <c r="BH50" s="4"/>
      <c r="BI50" s="5"/>
      <c r="BJ50" s="4"/>
      <c r="BK50" s="5"/>
      <c r="BL50" s="4"/>
      <c r="BM50" s="5"/>
      <c r="BN50" s="4"/>
      <c r="BO50" s="5"/>
      <c r="BP50" s="4"/>
      <c r="BQ50" s="5"/>
      <c r="BR50" s="4"/>
      <c r="BS50" s="5"/>
      <c r="BT50" s="4"/>
      <c r="BU50" s="5"/>
      <c r="BV50" s="4"/>
      <c r="BW50" s="5"/>
      <c r="BX50" s="4"/>
      <c r="BY50" s="5"/>
      <c r="BZ50" s="4"/>
      <c r="CA50" s="5"/>
      <c r="CB50" s="4"/>
      <c r="CC50" s="5"/>
      <c r="CD50" s="4"/>
      <c r="CE50" s="5"/>
      <c r="CF50" s="4"/>
      <c r="CG50" s="5"/>
      <c r="CH50" s="4"/>
      <c r="CI50" s="5"/>
      <c r="CJ50" s="4"/>
      <c r="CK50" s="5"/>
      <c r="CL50" s="4"/>
      <c r="CM50" s="5"/>
      <c r="CN50" s="4"/>
      <c r="CO50" s="5"/>
      <c r="CP50" s="4"/>
      <c r="CQ50" s="5"/>
      <c r="CR50" s="4"/>
      <c r="CS50" s="5"/>
      <c r="CT50" s="4"/>
      <c r="CU50" s="5"/>
      <c r="CV50" s="4"/>
      <c r="CW50" s="5"/>
      <c r="CX50" s="4"/>
      <c r="CY50" s="5"/>
      <c r="CZ50" s="4"/>
      <c r="DA50" s="5"/>
      <c r="DB50" s="4"/>
      <c r="DC50" s="5"/>
      <c r="DD50" s="4"/>
      <c r="DE50" s="5"/>
      <c r="DF50" s="4"/>
      <c r="DG50" s="5"/>
      <c r="DH50" s="4"/>
      <c r="DI50" s="5"/>
      <c r="DJ50" s="4"/>
      <c r="DK50" s="5"/>
      <c r="DL50" s="4"/>
      <c r="DM50" s="5"/>
      <c r="DN50" s="4"/>
      <c r="DO50" s="5"/>
      <c r="DP50" s="4"/>
      <c r="DQ50" s="5"/>
      <c r="DR50" s="4"/>
      <c r="DS50" s="5"/>
      <c r="DT50" s="4"/>
      <c r="DU50" s="5"/>
      <c r="DV50" s="4"/>
      <c r="DW50" s="5"/>
      <c r="DX50" s="4"/>
      <c r="DY50" s="5"/>
      <c r="DZ50" s="4"/>
      <c r="EA50" s="5"/>
      <c r="EB50" s="4"/>
      <c r="EC50" s="5"/>
      <c r="ED50" s="4"/>
      <c r="EE50" s="5"/>
      <c r="EF50" s="4"/>
      <c r="EG50" s="5"/>
      <c r="EH50" s="4"/>
      <c r="EI50" s="5"/>
      <c r="EJ50" s="4"/>
      <c r="EK50" s="5"/>
      <c r="EL50" s="4"/>
      <c r="EM50" s="5"/>
      <c r="EN50" s="4"/>
      <c r="EO50" s="5"/>
      <c r="EP50" s="4"/>
      <c r="EQ50" s="5"/>
      <c r="ER50" s="4"/>
      <c r="ES50" s="5"/>
      <c r="ET50" s="4"/>
      <c r="EU50" s="5"/>
      <c r="EV50" s="4"/>
      <c r="EW50" s="5"/>
      <c r="EX50" s="4"/>
      <c r="EY50" s="5"/>
      <c r="EZ50" s="4"/>
      <c r="FA50" s="5"/>
      <c r="FB50" s="4"/>
      <c r="FC50" s="5"/>
      <c r="FD50" s="4"/>
      <c r="FE50" s="5"/>
      <c r="FF50" s="4"/>
      <c r="FG50" s="5"/>
      <c r="FH50" s="4"/>
      <c r="FI50" s="5"/>
      <c r="FJ50" s="4"/>
      <c r="FK50" s="5"/>
      <c r="FL50" s="4"/>
      <c r="FM50" s="5"/>
      <c r="FN50" s="4"/>
      <c r="FO50" s="5"/>
      <c r="FP50" s="4"/>
      <c r="FQ50" s="5"/>
      <c r="FR50" s="4"/>
      <c r="FS50" s="5"/>
      <c r="FT50" s="4"/>
      <c r="FU50" s="5"/>
      <c r="FV50" s="4"/>
      <c r="FW50" s="5"/>
      <c r="FX50" s="4"/>
      <c r="FY50" s="5"/>
      <c r="FZ50" s="4"/>
      <c r="GA50" s="5"/>
      <c r="GB50" s="4"/>
      <c r="GC50" s="5"/>
      <c r="GD50" s="4"/>
      <c r="GE50" s="5"/>
      <c r="GF50" s="4"/>
      <c r="GG50" s="5"/>
      <c r="GH50" s="4"/>
      <c r="GI50" s="5"/>
      <c r="GJ50" s="4"/>
      <c r="GK50" s="5"/>
      <c r="GL50" s="4"/>
      <c r="GM50" s="5"/>
      <c r="GN50" s="4"/>
      <c r="GO50" s="5"/>
      <c r="GP50" s="4"/>
      <c r="GQ50" s="5"/>
      <c r="GR50" s="4"/>
      <c r="GS50" s="5"/>
      <c r="GT50" s="4"/>
      <c r="GU50" s="5"/>
      <c r="GV50" s="4"/>
      <c r="GW50" s="5"/>
      <c r="GX50" s="4"/>
      <c r="GY50" s="5"/>
      <c r="GZ50" s="4"/>
      <c r="HA50" s="5"/>
      <c r="HB50" s="4"/>
      <c r="HC50" s="5"/>
      <c r="HD50" s="4"/>
      <c r="HE50" s="5"/>
      <c r="HF50" s="4"/>
      <c r="HG50" s="5"/>
      <c r="HH50" s="4"/>
      <c r="HI50" s="5"/>
      <c r="HJ50" s="4"/>
      <c r="HK50" s="5"/>
      <c r="HL50" s="4"/>
      <c r="HM50" s="5"/>
      <c r="HN50" s="4"/>
      <c r="HO50" s="5"/>
      <c r="HP50" s="4"/>
      <c r="HQ50" s="5"/>
      <c r="HR50" s="4"/>
      <c r="HS50" s="5"/>
      <c r="HT50" s="4"/>
      <c r="HU50" s="5"/>
      <c r="HV50" s="4"/>
      <c r="HW50" s="5"/>
      <c r="HX50" s="4"/>
      <c r="HY50" s="5"/>
      <c r="HZ50" s="4"/>
      <c r="IA50" s="5"/>
      <c r="IB50" s="4"/>
      <c r="IC50" s="5"/>
      <c r="ID50" s="4"/>
      <c r="IE50" s="5"/>
      <c r="IF50" s="4"/>
      <c r="IG50" s="5"/>
      <c r="IH50" s="4"/>
      <c r="II50" s="5"/>
      <c r="IJ50" s="4"/>
      <c r="IK50" s="5"/>
      <c r="IL50" s="4"/>
      <c r="IM50" s="5"/>
      <c r="IN50" s="4"/>
      <c r="IO50" s="5"/>
      <c r="IP50" s="4"/>
      <c r="IQ50" s="5"/>
      <c r="IR50" s="4"/>
      <c r="IS50" s="5"/>
      <c r="IT50" s="4"/>
      <c r="IU50" s="5"/>
    </row>
    <row r="51" spans="1:255" x14ac:dyDescent="0.2">
      <c r="A51" s="6"/>
      <c r="B51" s="6"/>
      <c r="C51" s="29"/>
      <c r="D51" s="29"/>
      <c r="E51" s="5"/>
      <c r="F51" s="4"/>
      <c r="G51" s="5"/>
      <c r="H51" s="4"/>
      <c r="I51" s="5"/>
      <c r="J51" s="6"/>
      <c r="K51" s="5"/>
      <c r="L51" s="4"/>
      <c r="M51" s="5"/>
      <c r="N51" s="4"/>
      <c r="O51" s="5"/>
      <c r="P51" s="4"/>
      <c r="Q51" s="5"/>
      <c r="R51" s="4"/>
      <c r="S51" s="5"/>
      <c r="T51" s="4"/>
      <c r="U51" s="5"/>
      <c r="V51" s="4"/>
      <c r="W51" s="5"/>
      <c r="X51" s="4"/>
      <c r="Y51" s="5"/>
      <c r="Z51" s="4"/>
      <c r="AA51" s="5"/>
      <c r="AB51" s="4"/>
      <c r="AC51" s="5"/>
      <c r="AD51" s="4"/>
      <c r="AE51" s="5"/>
      <c r="AF51" s="4"/>
      <c r="AG51" s="5"/>
      <c r="AH51" s="4"/>
      <c r="AI51" s="5"/>
      <c r="AJ51" s="4"/>
      <c r="AK51" s="5"/>
      <c r="AL51" s="4"/>
      <c r="AM51" s="5"/>
      <c r="AN51" s="4"/>
      <c r="AO51" s="5"/>
      <c r="AP51" s="4"/>
      <c r="AQ51" s="5"/>
      <c r="AR51" s="4"/>
      <c r="AS51" s="5"/>
      <c r="AT51" s="4"/>
      <c r="AU51" s="5"/>
      <c r="AV51" s="4"/>
      <c r="AW51" s="5"/>
      <c r="AX51" s="4"/>
      <c r="AY51" s="5"/>
      <c r="AZ51" s="4"/>
      <c r="BA51" s="5"/>
      <c r="BB51" s="4"/>
      <c r="BC51" s="5"/>
      <c r="BD51" s="4"/>
      <c r="BE51" s="5"/>
      <c r="BF51" s="4"/>
      <c r="BG51" s="5"/>
      <c r="BH51" s="4"/>
      <c r="BI51" s="5"/>
      <c r="BJ51" s="4"/>
      <c r="BK51" s="5"/>
      <c r="BL51" s="4"/>
      <c r="BM51" s="5"/>
      <c r="BN51" s="4"/>
      <c r="BO51" s="5"/>
      <c r="BP51" s="4"/>
      <c r="BQ51" s="5"/>
      <c r="BR51" s="4"/>
      <c r="BS51" s="5"/>
      <c r="BT51" s="4"/>
      <c r="BU51" s="5"/>
      <c r="BV51" s="4"/>
      <c r="BW51" s="5"/>
      <c r="BX51" s="4"/>
      <c r="BY51" s="5"/>
      <c r="BZ51" s="4"/>
      <c r="CA51" s="5"/>
      <c r="CB51" s="4"/>
      <c r="CC51" s="5"/>
      <c r="CD51" s="4"/>
      <c r="CE51" s="5"/>
      <c r="CF51" s="4"/>
      <c r="CG51" s="5"/>
      <c r="CH51" s="4"/>
      <c r="CI51" s="5"/>
      <c r="CJ51" s="4"/>
      <c r="CK51" s="5"/>
      <c r="CL51" s="4"/>
      <c r="CM51" s="5"/>
      <c r="CN51" s="4"/>
      <c r="CO51" s="5"/>
      <c r="CP51" s="4"/>
      <c r="CQ51" s="5"/>
      <c r="CR51" s="4"/>
      <c r="CS51" s="5"/>
      <c r="CT51" s="4"/>
      <c r="CU51" s="5"/>
      <c r="CV51" s="4"/>
      <c r="CW51" s="5"/>
      <c r="CX51" s="4"/>
      <c r="CY51" s="5"/>
      <c r="CZ51" s="4"/>
      <c r="DA51" s="5"/>
      <c r="DB51" s="4"/>
      <c r="DC51" s="5"/>
      <c r="DD51" s="4"/>
      <c r="DE51" s="5"/>
      <c r="DF51" s="4"/>
      <c r="DG51" s="5"/>
      <c r="DH51" s="4"/>
      <c r="DI51" s="5"/>
      <c r="DJ51" s="4"/>
      <c r="DK51" s="5"/>
      <c r="DL51" s="4"/>
      <c r="DM51" s="5"/>
      <c r="DN51" s="4"/>
      <c r="DO51" s="5"/>
      <c r="DP51" s="4"/>
      <c r="DQ51" s="5"/>
      <c r="DR51" s="4"/>
      <c r="DS51" s="5"/>
      <c r="DT51" s="4"/>
      <c r="DU51" s="5"/>
      <c r="DV51" s="4"/>
      <c r="DW51" s="5"/>
      <c r="DX51" s="4"/>
      <c r="DY51" s="5"/>
      <c r="DZ51" s="4"/>
      <c r="EA51" s="5"/>
      <c r="EB51" s="4"/>
      <c r="EC51" s="5"/>
      <c r="ED51" s="4"/>
      <c r="EE51" s="5"/>
      <c r="EF51" s="4"/>
      <c r="EG51" s="5"/>
      <c r="EH51" s="4"/>
      <c r="EI51" s="5"/>
      <c r="EJ51" s="4"/>
      <c r="EK51" s="5"/>
      <c r="EL51" s="4"/>
      <c r="EM51" s="5"/>
      <c r="EN51" s="4"/>
      <c r="EO51" s="5"/>
      <c r="EP51" s="4"/>
      <c r="EQ51" s="5"/>
      <c r="ER51" s="4"/>
      <c r="ES51" s="5"/>
      <c r="ET51" s="4"/>
      <c r="EU51" s="5"/>
      <c r="EV51" s="4"/>
      <c r="EW51" s="5"/>
      <c r="EX51" s="4"/>
      <c r="EY51" s="5"/>
      <c r="EZ51" s="4"/>
      <c r="FA51" s="5"/>
      <c r="FB51" s="4"/>
      <c r="FC51" s="5"/>
      <c r="FD51" s="4"/>
      <c r="FE51" s="5"/>
      <c r="FF51" s="4"/>
      <c r="FG51" s="5"/>
      <c r="FH51" s="4"/>
      <c r="FI51" s="5"/>
      <c r="FJ51" s="4"/>
      <c r="FK51" s="5"/>
      <c r="FL51" s="4"/>
      <c r="FM51" s="5"/>
      <c r="FN51" s="4"/>
      <c r="FO51" s="5"/>
      <c r="FP51" s="4"/>
      <c r="FQ51" s="5"/>
      <c r="FR51" s="4"/>
      <c r="FS51" s="5"/>
      <c r="FT51" s="4"/>
      <c r="FU51" s="5"/>
      <c r="FV51" s="4"/>
      <c r="FW51" s="5"/>
      <c r="FX51" s="4"/>
      <c r="FY51" s="5"/>
      <c r="FZ51" s="4"/>
      <c r="GA51" s="5"/>
      <c r="GB51" s="4"/>
      <c r="GC51" s="5"/>
      <c r="GD51" s="4"/>
      <c r="GE51" s="5"/>
      <c r="GF51" s="4"/>
      <c r="GG51" s="5"/>
      <c r="GH51" s="4"/>
      <c r="GI51" s="5"/>
      <c r="GJ51" s="4"/>
      <c r="GK51" s="5"/>
      <c r="GL51" s="4"/>
      <c r="GM51" s="5"/>
      <c r="GN51" s="4"/>
      <c r="GO51" s="5"/>
      <c r="GP51" s="4"/>
      <c r="GQ51" s="5"/>
      <c r="GR51" s="4"/>
      <c r="GS51" s="5"/>
      <c r="GT51" s="4"/>
      <c r="GU51" s="5"/>
      <c r="GV51" s="4"/>
      <c r="GW51" s="5"/>
      <c r="GX51" s="4"/>
      <c r="GY51" s="5"/>
      <c r="GZ51" s="4"/>
      <c r="HA51" s="5"/>
      <c r="HB51" s="4"/>
      <c r="HC51" s="5"/>
      <c r="HD51" s="4"/>
      <c r="HE51" s="5"/>
      <c r="HF51" s="4"/>
      <c r="HG51" s="5"/>
      <c r="HH51" s="4"/>
      <c r="HI51" s="5"/>
      <c r="HJ51" s="4"/>
      <c r="HK51" s="5"/>
      <c r="HL51" s="4"/>
      <c r="HM51" s="5"/>
      <c r="HN51" s="4"/>
      <c r="HO51" s="5"/>
      <c r="HP51" s="4"/>
      <c r="HQ51" s="5"/>
      <c r="HR51" s="4"/>
      <c r="HS51" s="5"/>
      <c r="HT51" s="4"/>
      <c r="HU51" s="5"/>
      <c r="HV51" s="4"/>
      <c r="HW51" s="5"/>
      <c r="HX51" s="4"/>
      <c r="HY51" s="5"/>
      <c r="HZ51" s="4"/>
      <c r="IA51" s="5"/>
      <c r="IB51" s="4"/>
      <c r="IC51" s="5"/>
      <c r="ID51" s="4"/>
      <c r="IE51" s="5"/>
      <c r="IF51" s="4"/>
      <c r="IG51" s="5"/>
      <c r="IH51" s="4"/>
      <c r="II51" s="5"/>
      <c r="IJ51" s="4"/>
      <c r="IK51" s="5"/>
      <c r="IL51" s="4"/>
      <c r="IM51" s="5"/>
      <c r="IN51" s="4"/>
      <c r="IO51" s="5"/>
      <c r="IP51" s="4"/>
      <c r="IQ51" s="5"/>
      <c r="IR51" s="4"/>
      <c r="IS51" s="5"/>
      <c r="IT51" s="4"/>
      <c r="IU51" s="5"/>
    </row>
    <row r="52" spans="1:255" ht="16.5" customHeight="1" x14ac:dyDescent="0.2">
      <c r="A52" s="9"/>
      <c r="B52" s="9"/>
      <c r="C52" s="11"/>
      <c r="D52" s="11"/>
      <c r="J52" s="13"/>
    </row>
    <row r="53" spans="1:255" x14ac:dyDescent="0.2">
      <c r="A53" s="9"/>
      <c r="B53" s="9" t="s">
        <v>5</v>
      </c>
      <c r="C53" s="11"/>
      <c r="E53" s="11">
        <f>+D55+D60+D66</f>
        <v>276177224</v>
      </c>
      <c r="J53" s="13"/>
    </row>
    <row r="54" spans="1:255" x14ac:dyDescent="0.2">
      <c r="A54" s="9"/>
      <c r="B54" s="9"/>
      <c r="C54" s="11"/>
      <c r="D54" s="11"/>
      <c r="J54" s="13"/>
    </row>
    <row r="55" spans="1:255" ht="16.5" customHeight="1" x14ac:dyDescent="0.2">
      <c r="A55" s="9"/>
      <c r="B55" s="9" t="s">
        <v>6</v>
      </c>
      <c r="C55" s="11"/>
      <c r="D55" s="11">
        <f>+D56</f>
        <v>248177224</v>
      </c>
      <c r="J55" s="13"/>
    </row>
    <row r="56" spans="1:255" x14ac:dyDescent="0.2">
      <c r="A56" s="5" t="s">
        <v>7</v>
      </c>
      <c r="B56" s="5" t="s">
        <v>8</v>
      </c>
      <c r="C56" s="11"/>
      <c r="D56" s="27">
        <f>+C57+C58</f>
        <v>248177224</v>
      </c>
      <c r="J56" s="13"/>
    </row>
    <row r="57" spans="1:255" x14ac:dyDescent="0.2">
      <c r="A57" s="5"/>
      <c r="B57" s="24" t="s">
        <v>46</v>
      </c>
      <c r="C57" s="30">
        <v>124088612</v>
      </c>
      <c r="D57" s="11"/>
      <c r="F57" s="1">
        <f>(248927224-750000)/2</f>
        <v>124088612</v>
      </c>
      <c r="J57" s="13"/>
    </row>
    <row r="58" spans="1:255" x14ac:dyDescent="0.2">
      <c r="A58" s="5"/>
      <c r="B58" s="24" t="s">
        <v>45</v>
      </c>
      <c r="C58" s="30">
        <v>124088612</v>
      </c>
      <c r="D58" s="11"/>
      <c r="J58" s="13"/>
    </row>
    <row r="59" spans="1:255" x14ac:dyDescent="0.2">
      <c r="A59" s="9"/>
      <c r="B59" s="9"/>
      <c r="H59" s="1" t="s">
        <v>47</v>
      </c>
    </row>
    <row r="60" spans="1:255" x14ac:dyDescent="0.2">
      <c r="A60" s="9">
        <v>5.0199999999999996</v>
      </c>
      <c r="B60" s="9" t="s">
        <v>9</v>
      </c>
      <c r="C60" s="11"/>
      <c r="D60" s="11">
        <f>+D61</f>
        <v>11000000</v>
      </c>
      <c r="G60" s="19">
        <v>11000000</v>
      </c>
      <c r="H60" s="1" t="s">
        <v>48</v>
      </c>
      <c r="I60" s="1" t="s">
        <v>49</v>
      </c>
    </row>
    <row r="61" spans="1:255" x14ac:dyDescent="0.2">
      <c r="A61" s="5" t="s">
        <v>10</v>
      </c>
      <c r="B61" s="5" t="s">
        <v>11</v>
      </c>
      <c r="D61" s="6">
        <f>SUM(C62:C64)</f>
        <v>11000000</v>
      </c>
      <c r="F61" s="1">
        <v>0.35</v>
      </c>
      <c r="H61" s="6">
        <v>202114.8</v>
      </c>
      <c r="I61" s="6"/>
    </row>
    <row r="62" spans="1:255" x14ac:dyDescent="0.2">
      <c r="A62" s="5"/>
      <c r="B62" s="24" t="s">
        <v>46</v>
      </c>
      <c r="C62" s="30">
        <f>+F61*G60</f>
        <v>3849999.9999999995</v>
      </c>
      <c r="F62" s="1">
        <v>0.4</v>
      </c>
      <c r="H62" s="6">
        <v>3251991</v>
      </c>
      <c r="I62" s="6"/>
    </row>
    <row r="63" spans="1:255" x14ac:dyDescent="0.2">
      <c r="A63" s="5"/>
      <c r="B63" s="24" t="s">
        <v>45</v>
      </c>
      <c r="C63" s="30">
        <f>+G60*F62</f>
        <v>4400000</v>
      </c>
      <c r="F63" s="1">
        <v>0.25</v>
      </c>
      <c r="H63" s="6">
        <v>6850497.2999999998</v>
      </c>
      <c r="I63" s="6"/>
    </row>
    <row r="64" spans="1:255" ht="12" customHeight="1" x14ac:dyDescent="0.2">
      <c r="A64" s="5"/>
      <c r="B64" s="24" t="s">
        <v>41</v>
      </c>
      <c r="C64" s="30">
        <f>+G60*F63</f>
        <v>2750000</v>
      </c>
      <c r="G64" s="19"/>
      <c r="H64" s="6">
        <f>313513.2+16006.65</f>
        <v>329519.85000000003</v>
      </c>
      <c r="I64" s="6"/>
    </row>
    <row r="65" spans="1:9" ht="12" customHeight="1" x14ac:dyDescent="0.2">
      <c r="A65" s="5"/>
      <c r="B65" s="24"/>
      <c r="C65" s="30"/>
      <c r="G65" s="19"/>
      <c r="H65" s="6"/>
      <c r="I65" s="6"/>
    </row>
    <row r="66" spans="1:9" ht="12" customHeight="1" x14ac:dyDescent="0.2">
      <c r="A66" s="9"/>
      <c r="B66" s="31" t="s">
        <v>50</v>
      </c>
      <c r="C66" s="30"/>
      <c r="D66" s="11">
        <f>+D67</f>
        <v>17000000</v>
      </c>
      <c r="G66" s="19"/>
      <c r="H66" s="6"/>
      <c r="I66" s="6"/>
    </row>
    <row r="67" spans="1:9" ht="12" customHeight="1" x14ac:dyDescent="0.2">
      <c r="A67" s="5" t="s">
        <v>51</v>
      </c>
      <c r="B67" s="32" t="s">
        <v>52</v>
      </c>
      <c r="C67" s="30"/>
      <c r="D67" s="6">
        <f>+C68+C69</f>
        <v>17000000</v>
      </c>
      <c r="G67" s="19"/>
      <c r="H67" s="6"/>
      <c r="I67" s="6"/>
    </row>
    <row r="68" spans="1:9" ht="12" customHeight="1" x14ac:dyDescent="0.2">
      <c r="A68" s="5"/>
      <c r="B68" s="24" t="s">
        <v>46</v>
      </c>
      <c r="C68" s="30">
        <v>8500000</v>
      </c>
      <c r="G68" s="19">
        <f>17000000/2</f>
        <v>8500000</v>
      </c>
      <c r="H68" s="6"/>
      <c r="I68" s="6"/>
    </row>
    <row r="69" spans="1:9" ht="12" customHeight="1" x14ac:dyDescent="0.2">
      <c r="A69" s="5"/>
      <c r="B69" s="24" t="s">
        <v>45</v>
      </c>
      <c r="C69" s="26">
        <v>8500000</v>
      </c>
      <c r="G69" s="19"/>
      <c r="H69" s="6">
        <f>SUM(H61:H64)</f>
        <v>10634122.949999999</v>
      </c>
      <c r="I69" s="6"/>
    </row>
    <row r="70" spans="1:9" ht="12" customHeight="1" x14ac:dyDescent="0.2">
      <c r="A70" s="5"/>
      <c r="B70" s="24"/>
      <c r="C70" s="26"/>
      <c r="G70" s="19"/>
      <c r="H70" s="6"/>
      <c r="I70" s="6"/>
    </row>
    <row r="71" spans="1:9" ht="12" customHeight="1" x14ac:dyDescent="0.2">
      <c r="A71" s="9">
        <v>6</v>
      </c>
      <c r="B71" s="12" t="s">
        <v>53</v>
      </c>
      <c r="C71" s="26"/>
      <c r="E71" s="11">
        <f>+D73</f>
        <v>5353776</v>
      </c>
      <c r="G71" s="19"/>
      <c r="H71" s="6"/>
      <c r="I71" s="6"/>
    </row>
    <row r="72" spans="1:9" ht="12" customHeight="1" x14ac:dyDescent="0.2">
      <c r="A72" s="9"/>
      <c r="B72" s="12"/>
      <c r="C72" s="26"/>
      <c r="G72" s="19"/>
      <c r="H72" s="6"/>
      <c r="I72" s="6"/>
    </row>
    <row r="73" spans="1:9" ht="12" customHeight="1" x14ac:dyDescent="0.2">
      <c r="A73" s="9">
        <v>6.01</v>
      </c>
      <c r="B73" s="33" t="s">
        <v>54</v>
      </c>
      <c r="C73" s="26"/>
      <c r="D73" s="11">
        <f>+D74</f>
        <v>5353776</v>
      </c>
      <c r="G73" s="19"/>
    </row>
    <row r="74" spans="1:9" ht="12" customHeight="1" x14ac:dyDescent="0.2">
      <c r="A74" s="5" t="s">
        <v>55</v>
      </c>
      <c r="B74" s="5" t="s">
        <v>56</v>
      </c>
      <c r="C74" s="26"/>
      <c r="D74" s="6">
        <v>5353776</v>
      </c>
      <c r="G74" s="19"/>
    </row>
    <row r="75" spans="1:9" x14ac:dyDescent="0.2">
      <c r="B75" s="24" t="s">
        <v>41</v>
      </c>
      <c r="C75" s="26">
        <f>+D74</f>
        <v>5353776</v>
      </c>
      <c r="D75" s="29"/>
    </row>
    <row r="76" spans="1:9" x14ac:dyDescent="0.2">
      <c r="B76" s="24"/>
      <c r="C76" s="26"/>
      <c r="D76" s="29"/>
    </row>
    <row r="77" spans="1:9" ht="13.5" thickBot="1" x14ac:dyDescent="0.25">
      <c r="B77" s="34" t="s">
        <v>57</v>
      </c>
      <c r="C77" s="17"/>
      <c r="D77" s="18"/>
      <c r="E77" s="18">
        <f>SUM(E39:E76)</f>
        <v>305158000</v>
      </c>
    </row>
    <row r="78" spans="1:9" ht="13.5" thickTop="1" x14ac:dyDescent="0.2"/>
    <row r="79" spans="1:9" x14ac:dyDescent="0.2">
      <c r="D79" s="27"/>
    </row>
  </sheetData>
  <mergeCells count="8">
    <mergeCell ref="B35:D35"/>
    <mergeCell ref="C37:E37"/>
    <mergeCell ref="A2:D2"/>
    <mergeCell ref="A3:D3"/>
    <mergeCell ref="A4:D4"/>
    <mergeCell ref="A5:D5"/>
    <mergeCell ref="C8:E8"/>
    <mergeCell ref="A34:C34"/>
  </mergeCells>
  <printOptions horizontalCentered="1" verticalCentered="1"/>
  <pageMargins left="0.39370078740157483" right="0.39370078740157483" top="0.39370078740157483" bottom="0.39370078740157483" header="0" footer="0"/>
  <pageSetup scale="85" orientation="portrait" r:id="rId1"/>
  <headerFooter alignWithMargins="0"/>
  <rowBreaks count="2" manualBreakCount="2">
    <brk id="31" max="4" man="1"/>
    <brk id="8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Normal="100" zoomScaleSheetLayoutView="100" workbookViewId="0">
      <selection sqref="A1:D1"/>
    </sheetView>
  </sheetViews>
  <sheetFormatPr baseColWidth="10" defaultRowHeight="12.75" x14ac:dyDescent="0.2"/>
  <cols>
    <col min="1" max="1" width="19" style="1" customWidth="1"/>
    <col min="2" max="2" width="51.42578125" style="1" customWidth="1"/>
    <col min="3" max="3" width="20.140625" style="1" customWidth="1"/>
    <col min="4" max="4" width="17.5703125" style="1" customWidth="1"/>
    <col min="5" max="5" width="14.85546875" style="1" bestFit="1" customWidth="1"/>
    <col min="6" max="8" width="11.42578125" style="1"/>
    <col min="9" max="9" width="18.140625" style="1" hidden="1" customWidth="1"/>
    <col min="10" max="10" width="15.42578125" style="1" hidden="1" customWidth="1"/>
    <col min="11" max="12" width="0" style="1" hidden="1" customWidth="1"/>
    <col min="13" max="16384" width="11.42578125" style="1"/>
  </cols>
  <sheetData>
    <row r="1" spans="1:5" x14ac:dyDescent="0.2">
      <c r="A1" s="40" t="str">
        <f>+'P. Ext Nº1'!A2</f>
        <v>PRESUPUESTO EXTRAORDINARIO No. 1-2018</v>
      </c>
      <c r="B1" s="40"/>
      <c r="C1" s="40"/>
      <c r="D1" s="40"/>
    </row>
    <row r="2" spans="1:5" x14ac:dyDescent="0.2">
      <c r="A2" s="40" t="s">
        <v>0</v>
      </c>
      <c r="B2" s="40"/>
      <c r="C2" s="40"/>
      <c r="D2" s="40"/>
    </row>
    <row r="3" spans="1:5" x14ac:dyDescent="0.2">
      <c r="A3" s="40" t="s">
        <v>58</v>
      </c>
      <c r="B3" s="40"/>
      <c r="C3" s="40"/>
      <c r="D3" s="40"/>
    </row>
    <row r="4" spans="1:5" x14ac:dyDescent="0.2">
      <c r="A4" s="40" t="s">
        <v>15</v>
      </c>
      <c r="B4" s="40"/>
      <c r="C4" s="40"/>
      <c r="D4" s="40"/>
    </row>
    <row r="5" spans="1:5" x14ac:dyDescent="0.2">
      <c r="A5" s="10"/>
      <c r="B5" s="10"/>
      <c r="C5" s="10"/>
      <c r="D5" s="10"/>
    </row>
    <row r="6" spans="1:5" ht="15" x14ac:dyDescent="0.25">
      <c r="A6" s="10"/>
      <c r="B6" s="37" t="s">
        <v>16</v>
      </c>
      <c r="C6" s="37"/>
      <c r="D6" s="37"/>
    </row>
    <row r="7" spans="1:5" x14ac:dyDescent="0.2">
      <c r="A7" s="9" t="s">
        <v>2</v>
      </c>
      <c r="B7" s="10" t="s">
        <v>22</v>
      </c>
      <c r="C7" s="6"/>
      <c r="D7" s="20" t="s">
        <v>12</v>
      </c>
    </row>
    <row r="8" spans="1:5" x14ac:dyDescent="0.2">
      <c r="A8" s="4"/>
      <c r="C8" s="6"/>
      <c r="D8" s="6"/>
    </row>
    <row r="9" spans="1:5" x14ac:dyDescent="0.2">
      <c r="A9" s="9"/>
      <c r="B9" s="9"/>
      <c r="C9" s="11"/>
      <c r="D9" s="11"/>
    </row>
    <row r="10" spans="1:5" x14ac:dyDescent="0.2">
      <c r="A10" s="9" t="s">
        <v>31</v>
      </c>
      <c r="B10" s="9" t="s">
        <v>32</v>
      </c>
      <c r="C10" s="11"/>
      <c r="D10" s="11"/>
      <c r="E10" s="11">
        <v>305158000</v>
      </c>
    </row>
    <row r="11" spans="1:5" x14ac:dyDescent="0.2">
      <c r="A11" s="9"/>
      <c r="B11" s="9"/>
      <c r="C11" s="11"/>
      <c r="D11" s="11"/>
    </row>
    <row r="12" spans="1:5" x14ac:dyDescent="0.2">
      <c r="A12" s="9" t="s">
        <v>33</v>
      </c>
      <c r="B12" s="9" t="s">
        <v>34</v>
      </c>
      <c r="C12" s="11"/>
      <c r="D12" s="11">
        <f>+C14+C15</f>
        <v>305158000</v>
      </c>
    </row>
    <row r="13" spans="1:5" x14ac:dyDescent="0.2">
      <c r="A13" s="9"/>
      <c r="B13" s="9"/>
      <c r="C13" s="11"/>
      <c r="D13" s="11"/>
    </row>
    <row r="14" spans="1:5" x14ac:dyDescent="0.2">
      <c r="A14" s="4" t="s">
        <v>18</v>
      </c>
      <c r="B14" s="5" t="s">
        <v>19</v>
      </c>
      <c r="C14" s="6">
        <v>178459155</v>
      </c>
      <c r="D14" s="11"/>
    </row>
    <row r="15" spans="1:5" x14ac:dyDescent="0.2">
      <c r="A15" s="4" t="s">
        <v>20</v>
      </c>
      <c r="B15" s="5" t="s">
        <v>21</v>
      </c>
      <c r="C15" s="6">
        <v>126698845</v>
      </c>
      <c r="D15" s="11"/>
    </row>
    <row r="16" spans="1:5" ht="44.25" customHeight="1" x14ac:dyDescent="0.2">
      <c r="A16" s="9"/>
      <c r="B16" s="41" t="s">
        <v>59</v>
      </c>
      <c r="C16" s="41"/>
      <c r="D16" s="11"/>
      <c r="E16" s="11"/>
    </row>
    <row r="17" spans="1:5" x14ac:dyDescent="0.2">
      <c r="A17" s="5"/>
      <c r="B17" s="5"/>
      <c r="C17" s="6"/>
      <c r="D17" s="11"/>
      <c r="E17" s="35"/>
    </row>
    <row r="18" spans="1:5" ht="13.5" thickBot="1" x14ac:dyDescent="0.25">
      <c r="A18" s="4"/>
      <c r="B18" s="5"/>
      <c r="C18" s="6"/>
      <c r="D18" s="11"/>
      <c r="E18" s="36"/>
    </row>
    <row r="19" spans="1:5" ht="14.25" thickTop="1" thickBot="1" x14ac:dyDescent="0.25">
      <c r="A19" s="4"/>
      <c r="B19" s="16" t="s">
        <v>37</v>
      </c>
      <c r="C19" s="17"/>
      <c r="D19" s="17"/>
      <c r="E19" s="17">
        <f>SUM(E10:E18)</f>
        <v>305158000</v>
      </c>
    </row>
    <row r="20" spans="1:5" ht="13.5" thickTop="1" x14ac:dyDescent="0.2">
      <c r="A20" s="10"/>
      <c r="B20" s="10"/>
      <c r="C20" s="10"/>
      <c r="D20" s="10"/>
    </row>
    <row r="21" spans="1:5" x14ac:dyDescent="0.2">
      <c r="A21" s="10"/>
      <c r="B21" s="10"/>
      <c r="C21" s="10"/>
      <c r="D21" s="10"/>
    </row>
    <row r="22" spans="1:5" x14ac:dyDescent="0.2">
      <c r="A22" s="10"/>
      <c r="B22" s="10"/>
      <c r="C22" s="10"/>
      <c r="D22" s="10"/>
    </row>
    <row r="23" spans="1:5" ht="15" x14ac:dyDescent="0.25">
      <c r="A23" s="10"/>
      <c r="B23" s="37" t="s">
        <v>1</v>
      </c>
      <c r="C23" s="37"/>
      <c r="D23" s="37"/>
    </row>
    <row r="24" spans="1:5" x14ac:dyDescent="0.2">
      <c r="A24" s="9"/>
      <c r="B24" s="10"/>
      <c r="C24" s="6"/>
      <c r="D24" s="20"/>
    </row>
    <row r="25" spans="1:5" x14ac:dyDescent="0.2">
      <c r="A25" s="9" t="s">
        <v>2</v>
      </c>
      <c r="B25" s="10" t="s">
        <v>22</v>
      </c>
      <c r="C25" s="38" t="s">
        <v>12</v>
      </c>
      <c r="D25" s="38"/>
      <c r="E25" s="38"/>
    </row>
    <row r="26" spans="1:5" x14ac:dyDescent="0.2">
      <c r="A26" s="9"/>
      <c r="B26" s="10"/>
      <c r="C26" s="20"/>
      <c r="D26" s="20"/>
    </row>
    <row r="27" spans="1:5" x14ac:dyDescent="0.2">
      <c r="A27" s="9"/>
      <c r="B27" s="9" t="s">
        <v>3</v>
      </c>
      <c r="C27" s="20"/>
      <c r="D27" s="6"/>
      <c r="E27" s="20">
        <f>+D29+D34</f>
        <v>23627000</v>
      </c>
    </row>
    <row r="28" spans="1:5" x14ac:dyDescent="0.2">
      <c r="A28" s="9"/>
      <c r="B28" s="9"/>
      <c r="C28" s="20"/>
      <c r="D28" s="20"/>
    </row>
    <row r="29" spans="1:5" x14ac:dyDescent="0.2">
      <c r="A29" s="9"/>
      <c r="B29" s="9" t="s">
        <v>38</v>
      </c>
      <c r="C29" s="20"/>
      <c r="D29" s="20">
        <f>+D30</f>
        <v>2000000</v>
      </c>
    </row>
    <row r="30" spans="1:5" x14ac:dyDescent="0.2">
      <c r="A30" s="5" t="s">
        <v>39</v>
      </c>
      <c r="B30" s="5" t="s">
        <v>60</v>
      </c>
      <c r="C30" s="22"/>
      <c r="D30" s="23">
        <f>+C31</f>
        <v>2000000</v>
      </c>
    </row>
    <row r="31" spans="1:5" x14ac:dyDescent="0.2">
      <c r="A31" s="9"/>
      <c r="B31" s="24" t="s">
        <v>41</v>
      </c>
      <c r="C31" s="25">
        <v>2000000</v>
      </c>
      <c r="D31" s="20"/>
    </row>
    <row r="32" spans="1:5" ht="46.5" customHeight="1" x14ac:dyDescent="0.2">
      <c r="A32" s="9"/>
      <c r="B32" s="41" t="s">
        <v>61</v>
      </c>
      <c r="C32" s="41"/>
      <c r="D32" s="20"/>
    </row>
    <row r="33" spans="1:5" x14ac:dyDescent="0.2">
      <c r="A33" s="9"/>
      <c r="B33" s="10"/>
      <c r="C33" s="22"/>
      <c r="D33" s="20"/>
    </row>
    <row r="34" spans="1:5" x14ac:dyDescent="0.2">
      <c r="A34" s="9"/>
      <c r="B34" s="9" t="s">
        <v>42</v>
      </c>
      <c r="C34" s="22"/>
      <c r="D34" s="20">
        <f>+D35+D39</f>
        <v>21627000</v>
      </c>
    </row>
    <row r="35" spans="1:5" x14ac:dyDescent="0.2">
      <c r="A35" s="1" t="s">
        <v>13</v>
      </c>
      <c r="B35" s="1" t="s">
        <v>43</v>
      </c>
      <c r="C35" s="26"/>
      <c r="D35" s="6">
        <f>+C36</f>
        <v>6450000</v>
      </c>
    </row>
    <row r="36" spans="1:5" ht="15" customHeight="1" x14ac:dyDescent="0.2">
      <c r="B36" s="24" t="s">
        <v>41</v>
      </c>
      <c r="C36" s="26">
        <v>6450000</v>
      </c>
      <c r="D36" s="6"/>
    </row>
    <row r="37" spans="1:5" ht="56.25" customHeight="1" x14ac:dyDescent="0.2">
      <c r="B37" s="41" t="s">
        <v>62</v>
      </c>
      <c r="C37" s="41"/>
      <c r="D37" s="6"/>
    </row>
    <row r="38" spans="1:5" x14ac:dyDescent="0.2">
      <c r="C38" s="26"/>
      <c r="D38" s="6"/>
    </row>
    <row r="39" spans="1:5" x14ac:dyDescent="0.2">
      <c r="A39" s="6" t="s">
        <v>4</v>
      </c>
      <c r="B39" s="27" t="s">
        <v>44</v>
      </c>
      <c r="C39" s="28"/>
      <c r="D39" s="29">
        <f>+C40</f>
        <v>15177000</v>
      </c>
      <c r="E39" s="5"/>
    </row>
    <row r="40" spans="1:5" x14ac:dyDescent="0.2">
      <c r="A40" s="6"/>
      <c r="B40" s="24" t="s">
        <v>45</v>
      </c>
      <c r="C40" s="28">
        <v>15177000</v>
      </c>
      <c r="D40" s="29"/>
      <c r="E40" s="5"/>
    </row>
    <row r="41" spans="1:5" ht="28.5" customHeight="1" x14ac:dyDescent="0.2">
      <c r="A41" s="6"/>
      <c r="B41" s="41" t="s">
        <v>63</v>
      </c>
      <c r="C41" s="41"/>
      <c r="D41" s="29"/>
      <c r="E41" s="5"/>
    </row>
    <row r="42" spans="1:5" x14ac:dyDescent="0.2">
      <c r="A42" s="9"/>
      <c r="B42" s="9"/>
      <c r="C42" s="11"/>
      <c r="D42" s="11"/>
    </row>
    <row r="43" spans="1:5" x14ac:dyDescent="0.2">
      <c r="A43" s="9"/>
      <c r="B43" s="9" t="s">
        <v>5</v>
      </c>
      <c r="C43" s="11"/>
      <c r="D43" s="6"/>
      <c r="E43" s="11">
        <f>+D45+D51+D58</f>
        <v>276177224</v>
      </c>
    </row>
    <row r="44" spans="1:5" x14ac:dyDescent="0.2">
      <c r="A44" s="9"/>
      <c r="B44" s="9"/>
      <c r="C44" s="11"/>
      <c r="D44" s="11"/>
    </row>
    <row r="45" spans="1:5" x14ac:dyDescent="0.2">
      <c r="A45" s="9"/>
      <c r="B45" s="9" t="s">
        <v>6</v>
      </c>
      <c r="C45" s="11"/>
      <c r="D45" s="11">
        <f>+D46</f>
        <v>248177224</v>
      </c>
    </row>
    <row r="46" spans="1:5" x14ac:dyDescent="0.2">
      <c r="A46" s="5" t="s">
        <v>7</v>
      </c>
      <c r="B46" s="5" t="s">
        <v>8</v>
      </c>
      <c r="C46" s="11"/>
      <c r="D46" s="27">
        <f>+C47+C48</f>
        <v>248177224</v>
      </c>
    </row>
    <row r="47" spans="1:5" x14ac:dyDescent="0.2">
      <c r="A47" s="5"/>
      <c r="B47" s="24" t="s">
        <v>46</v>
      </c>
      <c r="C47" s="30">
        <v>124088612</v>
      </c>
      <c r="D47" s="11"/>
    </row>
    <row r="48" spans="1:5" x14ac:dyDescent="0.2">
      <c r="A48" s="5"/>
      <c r="B48" s="24" t="s">
        <v>45</v>
      </c>
      <c r="C48" s="30">
        <v>124088612</v>
      </c>
      <c r="D48" s="11"/>
    </row>
    <row r="49" spans="1:5" ht="26.25" customHeight="1" x14ac:dyDescent="0.2">
      <c r="A49" s="5"/>
      <c r="B49" s="41" t="s">
        <v>64</v>
      </c>
      <c r="C49" s="41"/>
      <c r="D49" s="11"/>
    </row>
    <row r="50" spans="1:5" x14ac:dyDescent="0.2">
      <c r="A50" s="9"/>
      <c r="B50" s="9"/>
      <c r="C50" s="6"/>
      <c r="D50" s="6"/>
    </row>
    <row r="51" spans="1:5" x14ac:dyDescent="0.2">
      <c r="A51" s="9">
        <v>5.0199999999999996</v>
      </c>
      <c r="B51" s="9" t="s">
        <v>9</v>
      </c>
      <c r="C51" s="11"/>
      <c r="D51" s="11">
        <f>+D52</f>
        <v>11000000</v>
      </c>
    </row>
    <row r="52" spans="1:5" x14ac:dyDescent="0.2">
      <c r="A52" s="5" t="s">
        <v>10</v>
      </c>
      <c r="B52" s="5" t="s">
        <v>11</v>
      </c>
      <c r="C52" s="6"/>
      <c r="D52" s="6">
        <f>SUM(C53:C55)</f>
        <v>11000000</v>
      </c>
    </row>
    <row r="53" spans="1:5" x14ac:dyDescent="0.2">
      <c r="A53" s="5"/>
      <c r="B53" s="24" t="s">
        <v>46</v>
      </c>
      <c r="C53" s="30">
        <v>3849999.9999999995</v>
      </c>
      <c r="D53" s="6"/>
    </row>
    <row r="54" spans="1:5" x14ac:dyDescent="0.2">
      <c r="A54" s="5"/>
      <c r="B54" s="24" t="s">
        <v>45</v>
      </c>
      <c r="C54" s="30">
        <v>4400000</v>
      </c>
      <c r="D54" s="6"/>
    </row>
    <row r="55" spans="1:5" x14ac:dyDescent="0.2">
      <c r="A55" s="5"/>
      <c r="B55" s="24" t="s">
        <v>41</v>
      </c>
      <c r="C55" s="30">
        <v>2750000</v>
      </c>
      <c r="D55" s="6"/>
    </row>
    <row r="56" spans="1:5" ht="27" customHeight="1" x14ac:dyDescent="0.2">
      <c r="A56" s="5"/>
      <c r="B56" s="41" t="s">
        <v>65</v>
      </c>
      <c r="C56" s="41"/>
      <c r="D56" s="6"/>
    </row>
    <row r="57" spans="1:5" x14ac:dyDescent="0.2">
      <c r="A57" s="5"/>
      <c r="B57" s="24"/>
      <c r="C57" s="30"/>
      <c r="D57" s="6"/>
    </row>
    <row r="58" spans="1:5" x14ac:dyDescent="0.2">
      <c r="A58" s="9"/>
      <c r="B58" s="31" t="s">
        <v>50</v>
      </c>
      <c r="C58" s="30"/>
      <c r="D58" s="11">
        <f>+D59</f>
        <v>17000000</v>
      </c>
    </row>
    <row r="59" spans="1:5" x14ac:dyDescent="0.2">
      <c r="A59" s="5" t="s">
        <v>51</v>
      </c>
      <c r="B59" s="32" t="s">
        <v>52</v>
      </c>
      <c r="C59" s="30"/>
      <c r="D59" s="6">
        <f>+C60+C61</f>
        <v>17000000</v>
      </c>
    </row>
    <row r="60" spans="1:5" x14ac:dyDescent="0.2">
      <c r="A60" s="5"/>
      <c r="B60" s="24" t="s">
        <v>46</v>
      </c>
      <c r="C60" s="30">
        <v>8500000</v>
      </c>
      <c r="D60" s="6"/>
    </row>
    <row r="61" spans="1:5" x14ac:dyDescent="0.2">
      <c r="A61" s="5"/>
      <c r="B61" s="24" t="s">
        <v>45</v>
      </c>
      <c r="C61" s="26">
        <v>8500000</v>
      </c>
      <c r="D61" s="6"/>
    </row>
    <row r="62" spans="1:5" ht="51" customHeight="1" x14ac:dyDescent="0.2">
      <c r="A62" s="5"/>
      <c r="B62" s="41" t="s">
        <v>66</v>
      </c>
      <c r="C62" s="41"/>
      <c r="D62" s="6"/>
    </row>
    <row r="63" spans="1:5" x14ac:dyDescent="0.2">
      <c r="A63" s="5"/>
      <c r="B63" s="24"/>
      <c r="C63" s="26"/>
      <c r="D63" s="6"/>
    </row>
    <row r="64" spans="1:5" x14ac:dyDescent="0.2">
      <c r="A64" s="9">
        <v>6</v>
      </c>
      <c r="B64" s="12" t="s">
        <v>53</v>
      </c>
      <c r="C64" s="26"/>
      <c r="D64" s="6"/>
      <c r="E64" s="11">
        <f>+D66</f>
        <v>5353776</v>
      </c>
    </row>
    <row r="65" spans="1:10" x14ac:dyDescent="0.2">
      <c r="A65" s="9"/>
      <c r="B65" s="12"/>
      <c r="C65" s="26"/>
      <c r="D65" s="6"/>
    </row>
    <row r="66" spans="1:10" x14ac:dyDescent="0.2">
      <c r="A66" s="9">
        <v>6.01</v>
      </c>
      <c r="B66" s="33" t="s">
        <v>54</v>
      </c>
      <c r="C66" s="26"/>
      <c r="D66" s="11">
        <f>+D67</f>
        <v>5353776</v>
      </c>
    </row>
    <row r="67" spans="1:10" x14ac:dyDescent="0.2">
      <c r="A67" s="5" t="s">
        <v>55</v>
      </c>
      <c r="B67" s="5" t="s">
        <v>56</v>
      </c>
      <c r="C67" s="26"/>
      <c r="D67" s="6">
        <v>5353776</v>
      </c>
    </row>
    <row r="68" spans="1:10" x14ac:dyDescent="0.2">
      <c r="A68" s="4"/>
      <c r="B68" s="24" t="s">
        <v>41</v>
      </c>
      <c r="C68" s="26">
        <f>+D67</f>
        <v>5353776</v>
      </c>
      <c r="D68" s="29"/>
    </row>
    <row r="69" spans="1:10" ht="32.25" customHeight="1" x14ac:dyDescent="0.2">
      <c r="A69" s="4"/>
      <c r="B69" s="41" t="s">
        <v>67</v>
      </c>
      <c r="C69" s="41"/>
      <c r="D69" s="29"/>
    </row>
    <row r="70" spans="1:10" x14ac:dyDescent="0.2">
      <c r="A70" s="4"/>
      <c r="B70" s="24"/>
      <c r="C70" s="26"/>
      <c r="D70" s="29"/>
    </row>
    <row r="71" spans="1:10" ht="13.5" thickBot="1" x14ac:dyDescent="0.25">
      <c r="A71" s="4"/>
      <c r="B71" s="34" t="s">
        <v>57</v>
      </c>
      <c r="C71" s="17"/>
      <c r="D71" s="18"/>
      <c r="E71" s="18">
        <f>SUM(E27:E70)</f>
        <v>305158000</v>
      </c>
      <c r="I71" s="1">
        <v>185841566.65549994</v>
      </c>
      <c r="J71" s="13">
        <f>+E71-I71</f>
        <v>119316433.34450006</v>
      </c>
    </row>
    <row r="72" spans="1:10" ht="13.5" thickTop="1" x14ac:dyDescent="0.2">
      <c r="I72" s="19">
        <v>185840000</v>
      </c>
      <c r="J72" s="19">
        <f>+I72-E71</f>
        <v>-119318000</v>
      </c>
    </row>
    <row r="73" spans="1:10" x14ac:dyDescent="0.2">
      <c r="J73" s="19">
        <f>+D46+J72</f>
        <v>128859224</v>
      </c>
    </row>
    <row r="75" spans="1:10" x14ac:dyDescent="0.2">
      <c r="J75" s="1">
        <f>3.3+128.86</f>
        <v>132.16000000000003</v>
      </c>
    </row>
  </sheetData>
  <mergeCells count="15">
    <mergeCell ref="B16:C16"/>
    <mergeCell ref="A1:D1"/>
    <mergeCell ref="A2:D2"/>
    <mergeCell ref="A3:D3"/>
    <mergeCell ref="A4:D4"/>
    <mergeCell ref="B6:D6"/>
    <mergeCell ref="B56:C56"/>
    <mergeCell ref="B62:C62"/>
    <mergeCell ref="B69:C69"/>
    <mergeCell ref="B23:D23"/>
    <mergeCell ref="C25:E25"/>
    <mergeCell ref="B32:C32"/>
    <mergeCell ref="B37:C37"/>
    <mergeCell ref="B41:C41"/>
    <mergeCell ref="B49:C49"/>
  </mergeCells>
  <printOptions horizontalCentered="1" verticalCentered="1"/>
  <pageMargins left="0.39370078740157483" right="0.39370078740157483" top="0.39370078740157483" bottom="0.39370078740157483" header="0" footer="0"/>
  <pageSetup scale="80" orientation="portrait" r:id="rId1"/>
  <headerFooter alignWithMargins="0">
    <oddFooter>Página &amp;P de &amp;N</oddFooter>
  </headerFooter>
  <rowBreaks count="1" manualBreakCount="1">
    <brk id="2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P. Ext Nº1</vt:lpstr>
      <vt:lpstr>Justificación P.Ext Nº1</vt:lpstr>
      <vt:lpstr>'Justificación P.Ext Nº1'!Área_de_impresión</vt:lpstr>
      <vt:lpstr>'P. Ext Nº1'!Área_de_impresión</vt:lpstr>
      <vt:lpstr>'Justificación P.Ext Nº1'!Títulos_a_imprimir</vt:lpstr>
      <vt:lpstr>'P. Ext Nº1'!Títulos_a_imprimir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Urbina Aguirre</dc:creator>
  <cp:lastModifiedBy>Maricela Cordero Vega</cp:lastModifiedBy>
  <dcterms:created xsi:type="dcterms:W3CDTF">2018-05-03T14:43:51Z</dcterms:created>
  <dcterms:modified xsi:type="dcterms:W3CDTF">2018-05-03T18:16:51Z</dcterms:modified>
</cp:coreProperties>
</file>