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amirez_ad.DGAN\OneDrive - DIRECCIÓN GENERAL ARCHIVO NACIONAL\Maricela\Año 2020 Oct 2019 a Set 2020\Página web 2020\Al 31 marzo 2020\"/>
    </mc:Choice>
  </mc:AlternateContent>
  <bookViews>
    <workbookView xWindow="0" yWindow="0" windowWidth="20730" windowHeight="8535"/>
  </bookViews>
  <sheets>
    <sheet name="P.Ext N°1-2020" sheetId="1" r:id="rId1"/>
    <sheet name="Detalle P Ext N°1-2020" sheetId="2" r:id="rId2"/>
  </sheets>
  <externalReferences>
    <externalReference r:id="rId3"/>
    <externalReference r:id="rId4"/>
  </externalReferences>
  <definedNames>
    <definedName name="_xlnm.Print_Area" localSheetId="1">'Detalle P Ext N°1-2020'!$A$1:$E$79</definedName>
    <definedName name="_xlnm.Print_Area" localSheetId="0">'P.Ext N°1-2020'!$A$1:$E$85</definedName>
    <definedName name="DATOS">[1]CUENTAS!$1:$1048576</definedName>
    <definedName name="Excel_BuiltIn_Print_Area_3">#REF!</definedName>
    <definedName name="Excel_BuiltIn_Print_Titles_3">#REF!</definedName>
    <definedName name="Excel_BuiltIn_Print_Titles_4">[2]CTAS!#REF!</definedName>
    <definedName name="_xlnm.Print_Titles" localSheetId="1">'Detalle P Ext N°1-2020'!$1:$6</definedName>
    <definedName name="_xlnm.Print_Titles" localSheetId="0">'P.Ext N°1-2020'!$1:$4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5" i="2" l="1"/>
  <c r="D74" i="2" s="1"/>
  <c r="D73" i="2" s="1"/>
  <c r="D69" i="2"/>
  <c r="D65" i="2"/>
  <c r="D60" i="2"/>
  <c r="C54" i="2"/>
  <c r="D53" i="2" s="1"/>
  <c r="C48" i="2"/>
  <c r="C47" i="2"/>
  <c r="C46" i="2"/>
  <c r="D41" i="2"/>
  <c r="E30" i="2"/>
  <c r="D14" i="2"/>
  <c r="E12" i="2" s="1"/>
  <c r="E22" i="2" s="1"/>
  <c r="A1" i="2"/>
  <c r="C81" i="1"/>
  <c r="D80" i="1"/>
  <c r="D79" i="1" s="1"/>
  <c r="D74" i="1"/>
  <c r="D73" i="1" s="1"/>
  <c r="D69" i="1"/>
  <c r="D66" i="1"/>
  <c r="D65" i="1"/>
  <c r="D61" i="1"/>
  <c r="C57" i="1"/>
  <c r="D56" i="1"/>
  <c r="C54" i="1"/>
  <c r="C53" i="1"/>
  <c r="C52" i="1"/>
  <c r="D51" i="1"/>
  <c r="D48" i="1"/>
  <c r="D47" i="1"/>
  <c r="D42" i="1"/>
  <c r="D41" i="1"/>
  <c r="E39" i="1" s="1"/>
  <c r="D21" i="1"/>
  <c r="E19" i="1"/>
  <c r="C14" i="1"/>
  <c r="C12" i="1" s="1"/>
  <c r="E10" i="1" s="1"/>
  <c r="D45" i="2" l="1"/>
  <c r="D40" i="2" s="1"/>
  <c r="E45" i="1"/>
  <c r="D64" i="2"/>
  <c r="E28" i="1"/>
  <c r="E85" i="1"/>
  <c r="E38" i="2" l="1"/>
  <c r="E79" i="2" s="1"/>
</calcChain>
</file>

<file path=xl/sharedStrings.xml><?xml version="1.0" encoding="utf-8"?>
<sst xmlns="http://schemas.openxmlformats.org/spreadsheetml/2006/main" count="142" uniqueCount="71">
  <si>
    <t>PRESUPUESTO EXTRAORDINARIO No. 1-2020</t>
  </si>
  <si>
    <t>JUNTA ADMINISTRATIVA DEL ARCHIVO NACIONAL</t>
  </si>
  <si>
    <t>(colones)</t>
  </si>
  <si>
    <t>AUMENTAR INGRESOS</t>
  </si>
  <si>
    <t xml:space="preserve">favor limite </t>
  </si>
  <si>
    <t>3.3.1.0.00.00.0.0.000</t>
  </si>
  <si>
    <t>Superávit Libre</t>
  </si>
  <si>
    <t>3.3.2.0.00.00.0.0.000</t>
  </si>
  <si>
    <t>CÓDIGO</t>
  </si>
  <si>
    <t xml:space="preserve">GRUPOS Y RENGLONES </t>
  </si>
  <si>
    <t>MONTO</t>
  </si>
  <si>
    <t>1.0.0.0.00.00.0.0.000</t>
  </si>
  <si>
    <t>Ingresos Corrientes</t>
  </si>
  <si>
    <t>1.3.0.0.00.00.0.0.000</t>
  </si>
  <si>
    <t xml:space="preserve">Ingresos No tributarios </t>
  </si>
  <si>
    <t>1.3.1.0.00.00.0.0.000</t>
  </si>
  <si>
    <t>Venta de Bienes y Servicios</t>
  </si>
  <si>
    <t>1.3.1.2.00.00.0.0.000</t>
  </si>
  <si>
    <t xml:space="preserve">Digitalización de Protocolos </t>
  </si>
  <si>
    <t>3.0.0.0.00.00.0.0.000</t>
  </si>
  <si>
    <t>FINANCIAMIENTO</t>
  </si>
  <si>
    <t>3.3.0.0.00.00.0.0.000</t>
  </si>
  <si>
    <t>RECURSOS DE VIGENCIAS ANTERIORES</t>
  </si>
  <si>
    <t>Superávit Especifico</t>
  </si>
  <si>
    <t>espe</t>
  </si>
  <si>
    <t>Libre</t>
  </si>
  <si>
    <t>TOTAL AUMENTAR INGRESOS</t>
  </si>
  <si>
    <t>AUMENTAR EGRESOS</t>
  </si>
  <si>
    <t>SERVICIOS</t>
  </si>
  <si>
    <t>MANTENIMIENTO Y REPARACION</t>
  </si>
  <si>
    <t>1.08.01</t>
  </si>
  <si>
    <t>Mantenimiento de Edificios y locales</t>
  </si>
  <si>
    <t>Programa Nº1  PATRIMONIO DOCUMENTAL DE LA NACIÓN</t>
  </si>
  <si>
    <t>BIENES DURADEROS</t>
  </si>
  <si>
    <t>MAQUINARIA, EQUIPO Y MOBILIARIO</t>
  </si>
  <si>
    <t>5.01.03</t>
  </si>
  <si>
    <t>Equipo de comunicación</t>
  </si>
  <si>
    <r>
      <t>Programa Nº3</t>
    </r>
    <r>
      <rPr>
        <i/>
        <sz val="9"/>
        <rFont val="Arial"/>
        <family val="2"/>
      </rPr>
      <t xml:space="preserve"> ACTIVIDADES CENTRALES</t>
    </r>
  </si>
  <si>
    <t>5.01.04</t>
  </si>
  <si>
    <t>Equipo y mobiliario de oficina</t>
  </si>
  <si>
    <r>
      <t xml:space="preserve">Programa Nº1  </t>
    </r>
    <r>
      <rPr>
        <i/>
        <sz val="8"/>
        <rFont val="Arial"/>
        <family val="2"/>
      </rPr>
      <t>PATRIMONIO DOCUMENTAL DE LA NACIÓN</t>
    </r>
  </si>
  <si>
    <r>
      <t xml:space="preserve">Programa Nº2 </t>
    </r>
    <r>
      <rPr>
        <i/>
        <sz val="8"/>
        <rFont val="Arial"/>
        <family val="2"/>
      </rPr>
      <t xml:space="preserve">SISTEMA NACIONAL DE ARCHIVOS </t>
    </r>
  </si>
  <si>
    <r>
      <t xml:space="preserve">Programa Nº3 </t>
    </r>
    <r>
      <rPr>
        <i/>
        <sz val="8"/>
        <rFont val="Arial"/>
        <family val="2"/>
      </rPr>
      <t>ACTIVIDADES CENTRALES</t>
    </r>
  </si>
  <si>
    <t>5.01.05</t>
  </si>
  <si>
    <t>Equipo de cómputo</t>
  </si>
  <si>
    <r>
      <t>Programa Nº3</t>
    </r>
    <r>
      <rPr>
        <i/>
        <sz val="8"/>
        <rFont val="Arial"/>
        <family val="2"/>
      </rPr>
      <t xml:space="preserve"> ACTIVIDADES CENTRALES</t>
    </r>
  </si>
  <si>
    <t>5.01.99</t>
  </si>
  <si>
    <t>Maquinaria y equipo diverso</t>
  </si>
  <si>
    <t>Programa Nº3 ACTIVIDADES CENTRALES</t>
  </si>
  <si>
    <t>CONSTRUCCIONES, ADICIONES Y MEJORAS</t>
  </si>
  <si>
    <t>5.02.01</t>
  </si>
  <si>
    <t>Edificios</t>
  </si>
  <si>
    <t>5.02.07</t>
  </si>
  <si>
    <t>Instalaciones</t>
  </si>
  <si>
    <t>BIENES DURADEROS DIVERSOS</t>
  </si>
  <si>
    <t>5.99.03</t>
  </si>
  <si>
    <t xml:space="preserve">Bienes intangibles </t>
  </si>
  <si>
    <t>TOTAL  AUMENTAR EGRESOS</t>
  </si>
  <si>
    <t xml:space="preserve">JUSTIFICACIÓN DE LOS AUMENTOS </t>
  </si>
  <si>
    <t>Los ingresos incorporados en el presente presupuesto extraordinario corresponden al  superávit acumulado una vez realizada la liquidación presupuestaria del 2019.</t>
  </si>
  <si>
    <t>Reparación de los techos de la II etapa del Edificio del Archivo Nacional, donde se encuentran los depósitos que resguardan el patrimonio documental de la nación. La reparación es de vital importancia debido a que se corre el riesgo de que los documentos se vean afectados por la caída de agua que provoque afectaciones irreparables.</t>
  </si>
  <si>
    <t xml:space="preserve"> Sistema de CCTV en los depósitos de la III etapa del edificio, estos depósitos no cuenta con monitoreo de cámaras de seguridad,  los documentos que se conservan son de valor científico cultural como los tomos de protocolo.</t>
  </si>
  <si>
    <t xml:space="preserve">Completar los recursos disponibles para la compra de las restantes tres unidades de aires acondicionados de la II etapa Departamento de Archivo Histórico, donde se encuentran documentos con valor científico cultural. Los equipos son necesarios para garantizar la conservación adecuada del patrimonio documental del país, en los próximos años, de lo contrario se corre el riesgo de que los documentos sufran afectaciones irreparables. ¢24.300.000
</t>
  </si>
  <si>
    <t>Para ajustar los recursos  de la compra de estantería compacta para los depósitos de la IV Etapa del edificio y para hacer el pago correspondiente del IVA ¢15.000.000</t>
  </si>
  <si>
    <t xml:space="preserve">Compra de sillas ergonómicas, acordes con la norma INTECO,   para los funcionarios de la institución.  De acuerdo con estadísticas del consultorio médico de la institución, el 70% de los problemas de salud de los funcionarios que acuden a consulta, se debe a las malas posturas de los funcionarios en las sillas de las estaciones de trabajo, provocando Ostiotendinosis (contracturas, dolores de cabeza, dolores de cuello, espalda, hernias de disco y problemas de circulación de miembros inferiores) ¢18.200.000
Instalación de aires acondicionado  y cerramiento del Departamento Administrativo Financiero (tercer piso del núcleo central), en virtud de estudio de cargas térmicas realizado por la Comisión de Salud Ocupacional, que dio como resultado temperaturas mucho más elevadas del rango aceptable. ¢10.000.000
</t>
  </si>
  <si>
    <t xml:space="preserve">Para la compra de más equipos de cómputo, para cubrir necesidades de renovación de por lo menos algunos equipos obsoletos en la institución ¢27.000.000  y   para poder adquirir en servidor que se tramitó en 2019, cuyo trámite debió ser anulado, porque el equipo llegaba en fecha posterior a la que se podía facturar en 2019 ¢13.000.000 y software veeam para administración de respaldos de unidades de almacenamiento y máquinas virtuales ¢6.800.000 </t>
  </si>
  <si>
    <t>Renovación de  los equipos de cómputo y escáneres del Departamento de Conservación, para mejorar todos los procesos de digitalización de fondos documentales del Archivo Nacional y de esa forma asegurar su flujo y preservación a largo plazo y su facilitación a las personas usuarias de los servicios.¢7.000.000</t>
  </si>
  <si>
    <t xml:space="preserve">Sustitución del panel del Sistema contra incendios de la I y II etapa del edificio, el cual, dada su antigüedad, está propenso a fallar en muy corto plazo. </t>
  </si>
  <si>
    <t xml:space="preserve">Reacomodo y mejoras al Departamento de Servicios Archivísticos Externo, esto mediante oficio DGAN-DSAE-460-2018 de 4 de octubre del 2018 se propuso la acción correctiva “Insistir ante la administración sobre la necesidad de contar con mobiliario y condiciones idóneas para la ejecución de las tareas que mejoren el grado de concentración del personal del Departamento y la percepción del clima organizacional”.
Para la USTA/DSAE sigue siendo importante contar con las condiciones idóneas para la ejecución de las funciones que el personal del departamento debe ejecutar por normativa. 
Adicionalmente, es importante indicar que mediante oficio DM-1281-2016 de 14 de noviembre del 2016 suscrito por la señora Sylvie Durán Salvatierra, Ministra de Cultura y Juventud, dirigido a la señora Virginia Chacón Arias, directora general en ese momento; se solicitó acoger la siguiente recomendación ”Hacer un estudio para mejorar la ubicación del persona en las áreas donde se ubican sus oficinas, especialmente en la Unidad de Servicios Técnicos Archivísticos y en general, valorar otras condiciones físicas y ambientales en el espacio, de tal forma que se optimicen los espacios disponibles y contribuyan a la mejora de la comunicación y de las relaciones entre las personas. 
En el “Plan de Salud Ocupacional” que trasladó la señora Marilia Barrantes Trivelato por medio de correo electrónico de 19 de julio del 2019 se determinó lo siguiente:
_En la página 17 se muestra los resultados de las mediciones de la iluminación en la Unidad de Archivo Intermedio determinándose que son menores al valor indicado en la normativa nacional.
_En la página 19 se muestra los resultados de la medición del estrés térmico en la Unidad de Archivo Intermedio, demostrándose un nivel de sobrecarga térmica en horas de la tarde en esa unidad. En el año 2019, cinco personas del DSAE han estado laborando en el área ubicada contiguo al DTI, cuya medición térmica también fue alta en horas de la tarde.
_En las páginas 40 (fotografía 02), 41 (fotografía 05), 43 (fotografía 08), 51 (fotografía 25), 55 (fotografía 34) se mostraron las prácticas que deben mejorarse en el DSAE.
El riesgo nº 28 Riesgo en la salud de los funcionarios y usuarios fue valorado como Importante en los Sevri 2018 y 2019
</t>
  </si>
  <si>
    <t>Para contratar la renovación de cableado estructurado a categoría 6, que permite mayor velocidad de transporte de información, en 5 etapas: 1 etapa: ¢10.000.000</t>
  </si>
  <si>
    <t>El Archivo Nacional requiere contar con los recursos presupuestarios para  la  implementación del sistema Arca, repositorio de documentos donados por BIS S.A, el cual es  exclusivamente para uso interno del Archivo Nacional; por lo que se requiere la adquisición de dos licencias para su funcionamiento. ¢11.000.000
El software para administración de imágenes digitalizadas,  para la creación de los formularios en línea para solicitud de servicios ¢15.000.000
Sistema Archivo Digital Archivo Histórico( ADAH), se requiere con el fin de realizar una integración de los procesos de facilitación de documentos, de esa forma los usuarios internos, externos que se encuentran dentro o fuera del país, tenga la posibilidad de tener los documentos que requieran de una forma fácil, ágil y rápida. ¢20.000.000
Para el pago de extensión de garantías de equipos activos del Centro de Datos, que no puedo hacerse efectivo con el presupuesto disponible en 2019, porque la empresa HP fabricante de los equipos y que extiende las garantías, presentó los certificados hasta el 31/12/2019 por lo que la empresa Parthner no puedo facturar en 2019, sino en enero 2020. Por lo que se requieren los recursos para proceder con el para de las garantías. ¢19.000.000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</si>
</sst>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 #,##0.00_ ;_ * \-#,##0.00_ ;_ * &quot;-&quot;??_ ;_ @_ "/>
    <numFmt numFmtId="166" formatCode="_-* #,##0.00\ _P_t_s_-;\-* #,##0.00\ _P_t_s_-;_-* \-??\ _P_t_s_-;_-@_-"/>
  </numFmts>
  <fonts count="26" x14ac:knownFonts="1">
    <font>
      <sz val="10"/>
      <name val="Arial"/>
    </font>
    <font>
      <b/>
      <sz val="11"/>
      <name val="Arial"/>
      <family val="2"/>
    </font>
    <font>
      <b/>
      <u/>
      <sz val="11"/>
      <name val="Arial"/>
      <family val="2"/>
    </font>
    <font>
      <b/>
      <u/>
      <sz val="12"/>
      <name val="Arial"/>
      <family val="2"/>
    </font>
    <font>
      <sz val="10"/>
      <name val="Arial"/>
      <family val="2"/>
    </font>
    <font>
      <b/>
      <sz val="10"/>
      <name val="Arial"/>
      <family val="2"/>
    </font>
    <font>
      <i/>
      <sz val="10"/>
      <name val="Arial"/>
      <family val="2"/>
    </font>
    <font>
      <i/>
      <sz val="9"/>
      <name val="Arial"/>
      <family val="2"/>
    </font>
    <font>
      <b/>
      <i/>
      <sz val="10"/>
      <name val="Arial"/>
      <family val="2"/>
    </font>
    <font>
      <i/>
      <sz val="8"/>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60"/>
      <name val="Calibri"/>
      <family val="2"/>
    </font>
    <font>
      <b/>
      <sz val="11"/>
      <color indexed="9"/>
      <name val="Calibri"/>
      <family val="2"/>
    </font>
    <font>
      <i/>
      <sz val="11"/>
      <color indexed="23"/>
      <name val="Calibri"/>
      <family val="2"/>
    </font>
    <font>
      <sz val="11"/>
      <color indexed="17"/>
      <name val="Calibri"/>
      <family val="2"/>
    </font>
    <font>
      <b/>
      <sz val="15"/>
      <color indexed="48"/>
      <name val="Calibri"/>
      <family val="2"/>
    </font>
    <font>
      <b/>
      <sz val="13"/>
      <color indexed="48"/>
      <name val="Calibri"/>
      <family val="2"/>
    </font>
    <font>
      <b/>
      <sz val="11"/>
      <color indexed="48"/>
      <name val="Calibri"/>
      <family val="2"/>
    </font>
    <font>
      <sz val="11"/>
      <color indexed="62"/>
      <name val="Calibri"/>
      <family val="2"/>
    </font>
    <font>
      <sz val="11"/>
      <color indexed="60"/>
      <name val="Calibri"/>
      <family val="2"/>
    </font>
    <font>
      <b/>
      <sz val="11"/>
      <color indexed="63"/>
      <name val="Calibri"/>
      <family val="2"/>
    </font>
    <font>
      <b/>
      <sz val="18"/>
      <color indexed="48"/>
      <name val="Cambria"/>
      <family val="2"/>
    </font>
    <font>
      <sz val="11"/>
      <color indexed="10"/>
      <name val="Calibri"/>
      <family val="2"/>
    </font>
  </fonts>
  <fills count="24">
    <fill>
      <patternFill patternType="none"/>
    </fill>
    <fill>
      <patternFill patternType="gray125"/>
    </fill>
    <fill>
      <patternFill patternType="solid">
        <fgColor rgb="FFFFFF00"/>
        <bgColor indexed="64"/>
      </patternFill>
    </fill>
    <fill>
      <patternFill patternType="solid">
        <fgColor indexed="52"/>
        <bgColor indexed="31"/>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31"/>
      </patternFill>
    </fill>
    <fill>
      <patternFill patternType="solid">
        <fgColor indexed="44"/>
        <bgColor indexed="52"/>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bgColor indexed="52"/>
      </patternFill>
    </fill>
    <fill>
      <patternFill patternType="solid">
        <fgColor indexed="55"/>
        <bgColor indexed="23"/>
      </patternFill>
    </fill>
    <fill>
      <patternFill patternType="solid">
        <fgColor indexed="26"/>
        <bgColor indexed="43"/>
      </patternFill>
    </fill>
  </fills>
  <borders count="11">
    <border>
      <left/>
      <right/>
      <top/>
      <bottom/>
      <diagonal/>
    </border>
    <border>
      <left/>
      <right/>
      <top style="thin">
        <color indexed="64"/>
      </top>
      <bottom style="double">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6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164" fontId="4" fillId="0" borderId="0" applyFont="0" applyFill="0" applyBorder="0" applyAlignment="0" applyProtection="0"/>
    <xf numFmtId="0" fontId="4" fillId="0" borderId="0"/>
    <xf numFmtId="166" fontId="4" fillId="0" borderId="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3" fillId="4" borderId="0" applyNumberFormat="0" applyBorder="0" applyAlignment="0" applyProtection="0"/>
    <xf numFmtId="0" fontId="14" fillId="21" borderId="3" applyNumberFormat="0" applyAlignment="0" applyProtection="0"/>
    <xf numFmtId="0" fontId="15" fillId="22" borderId="4" applyNumberFormat="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8" borderId="3" applyNumberFormat="0" applyAlignment="0" applyProtection="0"/>
    <xf numFmtId="0" fontId="22" fillId="0" borderId="8" applyNumberFormat="0" applyFill="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4" fillId="0" borderId="0" applyFont="0" applyFill="0" applyBorder="0" applyAlignment="0" applyProtection="0"/>
    <xf numFmtId="0" fontId="4" fillId="0" borderId="0"/>
    <xf numFmtId="0" fontId="4" fillId="23" borderId="9" applyNumberFormat="0" applyAlignment="0" applyProtection="0"/>
    <xf numFmtId="0" fontId="23" fillId="21" borderId="10" applyNumberFormat="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44">
    <xf numFmtId="0" fontId="0" fillId="0" borderId="0" xfId="0"/>
    <xf numFmtId="0" fontId="3" fillId="0" borderId="0" xfId="0" applyFont="1" applyFill="1" applyAlignment="1">
      <alignment horizontal="center"/>
    </xf>
    <xf numFmtId="164" fontId="3" fillId="0" borderId="0" xfId="1" applyFont="1" applyFill="1" applyAlignment="1">
      <alignment horizontal="center"/>
    </xf>
    <xf numFmtId="0" fontId="0" fillId="0" borderId="0" xfId="0" applyAlignment="1">
      <alignment horizontal="left"/>
    </xf>
    <xf numFmtId="0" fontId="4" fillId="0" borderId="0" xfId="0" applyFont="1" applyAlignment="1">
      <alignment horizontal="left"/>
    </xf>
    <xf numFmtId="164" fontId="0" fillId="0" borderId="0" xfId="1" applyFont="1"/>
    <xf numFmtId="0" fontId="0" fillId="0" borderId="0" xfId="0" applyAlignment="1">
      <alignment horizontal="centerContinuous"/>
    </xf>
    <xf numFmtId="164" fontId="0" fillId="0" borderId="0" xfId="1" applyFont="1" applyAlignment="1">
      <alignment horizontal="centerContinuous"/>
    </xf>
    <xf numFmtId="0" fontId="5" fillId="0" borderId="0" xfId="0" applyFont="1" applyAlignment="1">
      <alignment horizontal="left"/>
    </xf>
    <xf numFmtId="164" fontId="5" fillId="0" borderId="0" xfId="1" applyFont="1"/>
    <xf numFmtId="0" fontId="5" fillId="0" borderId="0" xfId="0" applyFont="1"/>
    <xf numFmtId="164" fontId="0" fillId="0" borderId="0" xfId="0" applyNumberFormat="1"/>
    <xf numFmtId="0" fontId="0" fillId="0" borderId="0" xfId="0" quotePrefix="1" applyAlignment="1">
      <alignment horizontal="left"/>
    </xf>
    <xf numFmtId="0" fontId="5" fillId="0" borderId="0" xfId="0" quotePrefix="1" applyFont="1" applyAlignment="1">
      <alignment horizontal="left"/>
    </xf>
    <xf numFmtId="0" fontId="5" fillId="0" borderId="1" xfId="0" applyFont="1" applyBorder="1"/>
    <xf numFmtId="164" fontId="0" fillId="0" borderId="1" xfId="1" applyFont="1" applyBorder="1"/>
    <xf numFmtId="164" fontId="5" fillId="0" borderId="1" xfId="1" applyFont="1" applyBorder="1"/>
    <xf numFmtId="165" fontId="0" fillId="0" borderId="0" xfId="0" applyNumberFormat="1"/>
    <xf numFmtId="0" fontId="5" fillId="0" borderId="0" xfId="0" applyFont="1" applyAlignment="1">
      <alignment horizontal="center"/>
    </xf>
    <xf numFmtId="164" fontId="5" fillId="0" borderId="0" xfId="1" applyFont="1" applyAlignment="1">
      <alignment horizontal="center"/>
    </xf>
    <xf numFmtId="164" fontId="4" fillId="2" borderId="0" xfId="1" applyFont="1" applyFill="1"/>
    <xf numFmtId="164" fontId="6" fillId="0" borderId="0" xfId="1" applyFont="1" applyAlignment="1">
      <alignment horizontal="center"/>
    </xf>
    <xf numFmtId="164" fontId="4" fillId="0" borderId="0" xfId="1" applyFont="1" applyAlignment="1">
      <alignment horizontal="center"/>
    </xf>
    <xf numFmtId="0" fontId="7" fillId="0" borderId="0" xfId="0" applyFont="1"/>
    <xf numFmtId="164" fontId="8" fillId="0" borderId="0" xfId="1" applyFont="1" applyAlignment="1">
      <alignment horizontal="center"/>
    </xf>
    <xf numFmtId="164" fontId="4" fillId="0" borderId="0" xfId="1" applyFont="1"/>
    <xf numFmtId="0" fontId="6" fillId="0" borderId="0" xfId="0" applyFont="1" applyAlignment="1">
      <alignment horizontal="left"/>
    </xf>
    <xf numFmtId="165" fontId="6" fillId="0" borderId="0" xfId="0" applyNumberFormat="1" applyFont="1"/>
    <xf numFmtId="0" fontId="7" fillId="0" borderId="0" xfId="0" applyFont="1" applyAlignment="1">
      <alignment horizontal="left"/>
    </xf>
    <xf numFmtId="0" fontId="8" fillId="0" borderId="0" xfId="0" applyFont="1" applyAlignment="1">
      <alignment horizontal="left"/>
    </xf>
    <xf numFmtId="0" fontId="4" fillId="0" borderId="0" xfId="0" applyFont="1" applyAlignment="1"/>
    <xf numFmtId="164" fontId="6" fillId="0" borderId="0" xfId="1" applyFont="1"/>
    <xf numFmtId="0" fontId="5" fillId="0" borderId="1" xfId="0" applyFont="1" applyBorder="1" applyAlignment="1">
      <alignment horizontal="center"/>
    </xf>
    <xf numFmtId="164" fontId="5" fillId="0" borderId="0" xfId="1" applyFont="1" applyBorder="1"/>
    <xf numFmtId="164" fontId="5" fillId="0" borderId="2" xfId="1" applyFont="1" applyBorder="1"/>
    <xf numFmtId="0" fontId="6" fillId="0" borderId="0" xfId="0" applyFont="1" applyAlignment="1">
      <alignment horizontal="justify" wrapText="1"/>
    </xf>
    <xf numFmtId="0" fontId="2" fillId="0" borderId="0" xfId="0" applyFont="1" applyFill="1" applyAlignment="1">
      <alignment horizontal="center"/>
    </xf>
    <xf numFmtId="164" fontId="5" fillId="0" borderId="0" xfId="1"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justify" wrapText="1"/>
    </xf>
    <xf numFmtId="0" fontId="6" fillId="0" borderId="0" xfId="0" applyFont="1" applyFill="1" applyAlignment="1">
      <alignment horizontal="justify" vertical="top" wrapText="1"/>
    </xf>
    <xf numFmtId="0" fontId="6" fillId="0" borderId="0" xfId="0" applyFont="1" applyAlignment="1">
      <alignment horizontal="left" wrapText="1"/>
    </xf>
    <xf numFmtId="0" fontId="6" fillId="0" borderId="0" xfId="0" applyFont="1" applyAlignment="1">
      <alignment horizontal="justify" vertical="center" wrapText="1"/>
    </xf>
  </cellXfs>
  <cellStyles count="52">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illares" xfId="1" builtinId="3"/>
    <cellStyle name="Millares 2" xfId="3"/>
    <cellStyle name="Millares 2 2" xfId="39"/>
    <cellStyle name="Millares 2 2 2" xfId="40"/>
    <cellStyle name="Millares 2 3" xfId="41"/>
    <cellStyle name="Millares 3" xfId="42"/>
    <cellStyle name="Millares 3 2" xfId="43"/>
    <cellStyle name="Normal" xfId="0" builtinId="0"/>
    <cellStyle name="Normal 2" xfId="2"/>
    <cellStyle name="Normal 2 2" xfId="44"/>
    <cellStyle name="Note" xfId="45"/>
    <cellStyle name="Output" xfId="46"/>
    <cellStyle name="Porcentaje 2" xfId="47"/>
    <cellStyle name="Porcentaje 2 2" xfId="48"/>
    <cellStyle name="Porcentaje 3" xfId="49"/>
    <cellStyle name="Title" xfId="50"/>
    <cellStyle name="Warning Text"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3</xdr:row>
      <xdr:rowOff>96342</xdr:rowOff>
    </xdr:to>
    <xdr:pic>
      <xdr:nvPicPr>
        <xdr:cNvPr id="2" name="Imagen 1" descr="FirmaCorreo_Bicentenar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6875" cy="639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914400</xdr:colOff>
      <xdr:row>5</xdr:row>
      <xdr:rowOff>26902</xdr:rowOff>
    </xdr:to>
    <xdr:pic>
      <xdr:nvPicPr>
        <xdr:cNvPr id="2" name="Imagen 1" descr="FirmaCorreo_Bicentenario">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81225" cy="8365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dificaci&#243;n%20N&#186;1-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urbina/AppData/Local/Microsoft/Windows/INetCache/Content.Outlook/9692QHKP/Presupuesto%20Extraordinario%2001-2018%20visto%20bueno%20D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Clasificación Economica"/>
      <sheetName val="SIIP "/>
      <sheetName val="BOS"/>
      <sheetName val="SIIP  (2)"/>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refreshError="1"/>
      <sheetData sheetId="2" refreshError="1"/>
      <sheetData sheetId="3">
        <row r="2">
          <cell r="A2" t="str">
            <v xml:space="preserve"> MODIFICACIÓN  PRESUPUESTARIA Nº1-2020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IP"/>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4"/>
  <sheetViews>
    <sheetView tabSelected="1" zoomScaleNormal="100" workbookViewId="0">
      <selection activeCell="A2" sqref="A2:D2"/>
    </sheetView>
  </sheetViews>
  <sheetFormatPr baseColWidth="10" defaultColWidth="11.42578125" defaultRowHeight="12.75" x14ac:dyDescent="0.2"/>
  <cols>
    <col min="1" max="1" width="19.5703125" style="3" customWidth="1"/>
    <col min="2" max="2" width="47.85546875" customWidth="1"/>
    <col min="3" max="3" width="16.5703125" style="5" bestFit="1" customWidth="1"/>
    <col min="4" max="4" width="17.85546875" style="5" customWidth="1"/>
    <col min="5" max="5" width="14.85546875" bestFit="1" customWidth="1"/>
    <col min="6" max="6" width="16.5703125" bestFit="1" customWidth="1"/>
    <col min="7" max="7" width="15.28515625" customWidth="1"/>
    <col min="8" max="8" width="20.42578125" customWidth="1"/>
    <col min="9" max="9" width="18.5703125" customWidth="1"/>
    <col min="10" max="11" width="17" customWidth="1"/>
  </cols>
  <sheetData>
    <row r="2" spans="1:10" ht="15" x14ac:dyDescent="0.25">
      <c r="A2" s="38" t="s">
        <v>0</v>
      </c>
      <c r="B2" s="38"/>
      <c r="C2" s="38"/>
      <c r="D2" s="38"/>
    </row>
    <row r="3" spans="1:10" ht="15" x14ac:dyDescent="0.25">
      <c r="A3" s="38" t="s">
        <v>1</v>
      </c>
      <c r="B3" s="38"/>
      <c r="C3" s="38"/>
      <c r="D3" s="38"/>
    </row>
    <row r="4" spans="1:10" ht="15" x14ac:dyDescent="0.25">
      <c r="A4" s="38" t="s">
        <v>2</v>
      </c>
      <c r="B4" s="38"/>
      <c r="C4" s="38"/>
      <c r="D4" s="38"/>
    </row>
    <row r="5" spans="1:10" ht="15" x14ac:dyDescent="0.25">
      <c r="A5" s="36" t="s">
        <v>3</v>
      </c>
      <c r="B5" s="36"/>
      <c r="C5" s="36"/>
      <c r="D5" s="36"/>
      <c r="J5" t="s">
        <v>4</v>
      </c>
    </row>
    <row r="6" spans="1:10" ht="15.75" x14ac:dyDescent="0.25">
      <c r="A6" s="1"/>
      <c r="B6" s="1"/>
      <c r="C6" s="2"/>
      <c r="D6" s="2"/>
      <c r="G6" s="3"/>
      <c r="H6" s="4"/>
      <c r="I6" s="5"/>
      <c r="J6" s="5">
        <v>185800000</v>
      </c>
    </row>
    <row r="7" spans="1:10" x14ac:dyDescent="0.2">
      <c r="A7" s="6"/>
      <c r="B7" s="6"/>
      <c r="C7" s="7"/>
      <c r="D7" s="7"/>
      <c r="G7" s="3"/>
      <c r="H7" s="4"/>
      <c r="I7" s="5"/>
    </row>
    <row r="8" spans="1:10" ht="13.5" customHeight="1" x14ac:dyDescent="0.2">
      <c r="A8" s="8" t="s">
        <v>8</v>
      </c>
      <c r="B8" s="18" t="s">
        <v>9</v>
      </c>
      <c r="C8" s="37" t="s">
        <v>10</v>
      </c>
      <c r="D8" s="37"/>
      <c r="E8" s="37"/>
    </row>
    <row r="9" spans="1:10" x14ac:dyDescent="0.2">
      <c r="E9" s="5"/>
    </row>
    <row r="10" spans="1:10" hidden="1" x14ac:dyDescent="0.2">
      <c r="A10" s="4" t="s">
        <v>11</v>
      </c>
      <c r="B10" s="8" t="s">
        <v>12</v>
      </c>
      <c r="E10" s="9">
        <f>+C12</f>
        <v>0</v>
      </c>
    </row>
    <row r="11" spans="1:10" hidden="1" x14ac:dyDescent="0.2">
      <c r="B11" s="4"/>
      <c r="E11" s="9"/>
    </row>
    <row r="12" spans="1:10" hidden="1" x14ac:dyDescent="0.2">
      <c r="A12" s="8" t="s">
        <v>13</v>
      </c>
      <c r="B12" s="8" t="s">
        <v>14</v>
      </c>
      <c r="C12" s="5">
        <f>+C14</f>
        <v>0</v>
      </c>
      <c r="E12" s="9"/>
    </row>
    <row r="13" spans="1:10" hidden="1" x14ac:dyDescent="0.2">
      <c r="A13" s="8"/>
      <c r="B13" s="8"/>
      <c r="E13" s="9"/>
    </row>
    <row r="14" spans="1:10" hidden="1" x14ac:dyDescent="0.2">
      <c r="A14" s="8" t="s">
        <v>15</v>
      </c>
      <c r="B14" s="8" t="s">
        <v>16</v>
      </c>
      <c r="C14" s="5">
        <f>+C16</f>
        <v>0</v>
      </c>
      <c r="E14" s="9"/>
    </row>
    <row r="15" spans="1:10" hidden="1" x14ac:dyDescent="0.2">
      <c r="E15" s="5"/>
    </row>
    <row r="16" spans="1:10" hidden="1" x14ac:dyDescent="0.2">
      <c r="A16" s="4" t="s">
        <v>17</v>
      </c>
      <c r="B16" s="4" t="s">
        <v>18</v>
      </c>
      <c r="E16" s="9"/>
    </row>
    <row r="17" spans="1:11" hidden="1" x14ac:dyDescent="0.2">
      <c r="B17" s="4"/>
      <c r="E17" s="9"/>
    </row>
    <row r="18" spans="1:11" hidden="1" x14ac:dyDescent="0.2">
      <c r="B18" s="4"/>
      <c r="E18" s="9"/>
    </row>
    <row r="19" spans="1:11" s="10" customFormat="1" x14ac:dyDescent="0.2">
      <c r="A19" s="8" t="s">
        <v>19</v>
      </c>
      <c r="B19" s="8" t="s">
        <v>20</v>
      </c>
      <c r="C19" s="9"/>
      <c r="E19" s="9">
        <f>+D21</f>
        <v>245300000</v>
      </c>
    </row>
    <row r="20" spans="1:11" s="10" customFormat="1" x14ac:dyDescent="0.2">
      <c r="A20" s="8"/>
      <c r="B20" s="8"/>
      <c r="C20" s="9"/>
      <c r="D20" s="9"/>
    </row>
    <row r="21" spans="1:11" s="10" customFormat="1" x14ac:dyDescent="0.2">
      <c r="A21" s="8" t="s">
        <v>21</v>
      </c>
      <c r="B21" s="8" t="s">
        <v>22</v>
      </c>
      <c r="C21" s="9"/>
      <c r="D21" s="9">
        <f>+C23+C25</f>
        <v>245300000</v>
      </c>
    </row>
    <row r="22" spans="1:11" s="10" customFormat="1" x14ac:dyDescent="0.2">
      <c r="A22" s="8"/>
      <c r="B22" s="8"/>
      <c r="C22" s="9"/>
      <c r="D22" s="9"/>
      <c r="E22" s="11"/>
    </row>
    <row r="23" spans="1:11" x14ac:dyDescent="0.2">
      <c r="A23" s="3" t="s">
        <v>5</v>
      </c>
      <c r="B23" s="4" t="s">
        <v>6</v>
      </c>
      <c r="C23" s="5">
        <v>168000000</v>
      </c>
      <c r="D23" s="9"/>
      <c r="E23" s="11"/>
      <c r="F23" s="11"/>
    </row>
    <row r="24" spans="1:11" x14ac:dyDescent="0.2">
      <c r="B24" s="4"/>
      <c r="D24" s="9"/>
      <c r="E24" s="11"/>
      <c r="F24" s="11"/>
      <c r="H24" s="5"/>
    </row>
    <row r="25" spans="1:11" x14ac:dyDescent="0.2">
      <c r="A25" s="4" t="s">
        <v>7</v>
      </c>
      <c r="B25" s="4" t="s">
        <v>23</v>
      </c>
      <c r="C25" s="5">
        <v>77300000</v>
      </c>
      <c r="D25" s="9"/>
      <c r="H25" s="5"/>
    </row>
    <row r="26" spans="1:11" x14ac:dyDescent="0.2">
      <c r="A26" s="12"/>
      <c r="B26" s="13"/>
      <c r="D26" s="9"/>
      <c r="J26" s="5"/>
      <c r="K26" t="s">
        <v>24</v>
      </c>
    </row>
    <row r="27" spans="1:11" x14ac:dyDescent="0.2">
      <c r="H27" s="5"/>
      <c r="J27" s="5"/>
      <c r="K27" t="s">
        <v>25</v>
      </c>
    </row>
    <row r="28" spans="1:11" ht="13.5" thickBot="1" x14ac:dyDescent="0.25">
      <c r="B28" s="14" t="s">
        <v>26</v>
      </c>
      <c r="C28" s="15"/>
      <c r="D28" s="16"/>
      <c r="E28" s="16">
        <f>+E19+E10</f>
        <v>245300000</v>
      </c>
      <c r="J28" s="5"/>
      <c r="K28" t="s">
        <v>24</v>
      </c>
    </row>
    <row r="29" spans="1:11" ht="13.5" thickTop="1" x14ac:dyDescent="0.2">
      <c r="B29" s="10"/>
      <c r="D29" s="9"/>
      <c r="H29" s="5"/>
      <c r="J29" s="11"/>
    </row>
    <row r="30" spans="1:11" x14ac:dyDescent="0.2">
      <c r="B30" s="10"/>
      <c r="D30" s="9"/>
    </row>
    <row r="31" spans="1:11" x14ac:dyDescent="0.2">
      <c r="B31" s="10"/>
      <c r="D31" s="9"/>
      <c r="H31" s="17"/>
    </row>
    <row r="33" spans="1:10" x14ac:dyDescent="0.2">
      <c r="H33" s="17"/>
    </row>
    <row r="34" spans="1:10" x14ac:dyDescent="0.2">
      <c r="A34" s="39"/>
      <c r="B34" s="39"/>
      <c r="C34" s="39"/>
    </row>
    <row r="35" spans="1:10" ht="15" x14ac:dyDescent="0.25">
      <c r="A35" s="18"/>
      <c r="B35" s="36" t="s">
        <v>27</v>
      </c>
      <c r="C35" s="36"/>
      <c r="D35" s="36"/>
    </row>
    <row r="36" spans="1:10" x14ac:dyDescent="0.2">
      <c r="A36" s="18"/>
      <c r="B36" s="18"/>
      <c r="C36" s="19"/>
      <c r="H36" s="20"/>
    </row>
    <row r="37" spans="1:10" x14ac:dyDescent="0.2">
      <c r="A37" s="8" t="s">
        <v>8</v>
      </c>
      <c r="B37" s="18" t="s">
        <v>9</v>
      </c>
      <c r="C37" s="37" t="s">
        <v>10</v>
      </c>
      <c r="D37" s="37"/>
      <c r="E37" s="37"/>
    </row>
    <row r="38" spans="1:10" x14ac:dyDescent="0.2">
      <c r="A38" s="8"/>
      <c r="B38" s="18"/>
      <c r="C38" s="19"/>
      <c r="D38" s="19"/>
    </row>
    <row r="39" spans="1:10" x14ac:dyDescent="0.2">
      <c r="A39" s="8"/>
      <c r="B39" s="8" t="s">
        <v>28</v>
      </c>
      <c r="C39" s="19"/>
      <c r="E39" s="19">
        <f>+D41</f>
        <v>22000000</v>
      </c>
    </row>
    <row r="40" spans="1:10" x14ac:dyDescent="0.2">
      <c r="A40" s="8"/>
      <c r="B40" s="8"/>
      <c r="C40" s="19"/>
      <c r="D40" s="19"/>
    </row>
    <row r="41" spans="1:10" x14ac:dyDescent="0.2">
      <c r="A41" s="4"/>
      <c r="B41" s="8" t="s">
        <v>29</v>
      </c>
      <c r="C41" s="21"/>
      <c r="D41" s="19">
        <f>+D42</f>
        <v>22000000</v>
      </c>
    </row>
    <row r="42" spans="1:10" x14ac:dyDescent="0.2">
      <c r="A42" s="4" t="s">
        <v>30</v>
      </c>
      <c r="B42" s="4" t="s">
        <v>31</v>
      </c>
      <c r="C42" s="21"/>
      <c r="D42" s="22">
        <f>+C43</f>
        <v>22000000</v>
      </c>
    </row>
    <row r="43" spans="1:10" x14ac:dyDescent="0.2">
      <c r="A43" s="4"/>
      <c r="B43" s="23" t="s">
        <v>32</v>
      </c>
      <c r="C43" s="5">
        <v>22000000</v>
      </c>
      <c r="D43" s="22"/>
    </row>
    <row r="44" spans="1:10" x14ac:dyDescent="0.2">
      <c r="A44" s="8"/>
      <c r="B44" s="18"/>
      <c r="C44" s="24"/>
      <c r="D44" s="19"/>
    </row>
    <row r="45" spans="1:10" x14ac:dyDescent="0.2">
      <c r="A45" s="8"/>
      <c r="B45" s="8" t="s">
        <v>33</v>
      </c>
      <c r="C45" s="9"/>
      <c r="E45" s="9">
        <f>+D47+D65+D79</f>
        <v>223300000</v>
      </c>
      <c r="J45" s="11"/>
    </row>
    <row r="46" spans="1:10" x14ac:dyDescent="0.2">
      <c r="A46" s="8"/>
      <c r="B46" s="8"/>
      <c r="C46" s="9"/>
      <c r="D46" s="9"/>
      <c r="J46" s="11"/>
    </row>
    <row r="47" spans="1:10" ht="16.5" customHeight="1" x14ac:dyDescent="0.2">
      <c r="A47" s="8"/>
      <c r="B47" s="8" t="s">
        <v>34</v>
      </c>
      <c r="C47" s="9"/>
      <c r="D47" s="9">
        <f>SUM(D48:D62)</f>
        <v>141300000</v>
      </c>
      <c r="J47" s="11"/>
    </row>
    <row r="48" spans="1:10" ht="16.5" customHeight="1" x14ac:dyDescent="0.2">
      <c r="A48" s="4" t="s">
        <v>35</v>
      </c>
      <c r="B48" s="4" t="s">
        <v>36</v>
      </c>
      <c r="C48" s="9"/>
      <c r="D48" s="25">
        <f>+C49</f>
        <v>10000000</v>
      </c>
      <c r="J48" s="11"/>
    </row>
    <row r="49" spans="1:10" ht="16.5" customHeight="1" x14ac:dyDescent="0.2">
      <c r="A49" s="8"/>
      <c r="B49" s="26" t="s">
        <v>37</v>
      </c>
      <c r="C49" s="5">
        <v>10000000</v>
      </c>
      <c r="D49" s="9"/>
      <c r="J49" s="11"/>
    </row>
    <row r="50" spans="1:10" ht="16.5" customHeight="1" x14ac:dyDescent="0.2">
      <c r="A50" s="8"/>
      <c r="B50" s="8"/>
      <c r="C50" s="27"/>
      <c r="D50" s="9"/>
      <c r="J50" s="11"/>
    </row>
    <row r="51" spans="1:10" x14ac:dyDescent="0.2">
      <c r="A51" s="4" t="s">
        <v>38</v>
      </c>
      <c r="B51" s="4" t="s">
        <v>39</v>
      </c>
      <c r="C51" s="9"/>
      <c r="D51" s="25">
        <f>SUM(C52:C54)</f>
        <v>67500000</v>
      </c>
      <c r="J51" s="11"/>
    </row>
    <row r="52" spans="1:10" x14ac:dyDescent="0.2">
      <c r="A52" s="4"/>
      <c r="B52" s="26" t="s">
        <v>40</v>
      </c>
      <c r="C52" s="27">
        <f>7000000+15000000</f>
        <v>22000000</v>
      </c>
      <c r="D52" s="25"/>
      <c r="J52" s="11"/>
    </row>
    <row r="53" spans="1:10" x14ac:dyDescent="0.2">
      <c r="A53" s="4"/>
      <c r="B53" s="26" t="s">
        <v>41</v>
      </c>
      <c r="C53" s="27">
        <f>24300000+7200000</f>
        <v>31500000</v>
      </c>
      <c r="D53" s="25"/>
      <c r="J53" s="11"/>
    </row>
    <row r="54" spans="1:10" x14ac:dyDescent="0.2">
      <c r="A54" s="4"/>
      <c r="B54" s="26" t="s">
        <v>42</v>
      </c>
      <c r="C54" s="27">
        <f>4000000+10000000</f>
        <v>14000000</v>
      </c>
      <c r="D54" s="9"/>
      <c r="J54" s="11"/>
    </row>
    <row r="55" spans="1:10" x14ac:dyDescent="0.2">
      <c r="A55" s="4"/>
      <c r="B55" s="26"/>
      <c r="C55" s="27"/>
      <c r="D55" s="9"/>
      <c r="J55" s="11"/>
    </row>
    <row r="56" spans="1:10" x14ac:dyDescent="0.2">
      <c r="A56" s="4" t="s">
        <v>43</v>
      </c>
      <c r="B56" s="26" t="s">
        <v>44</v>
      </c>
      <c r="C56" s="27"/>
      <c r="D56" s="25">
        <f>SUM(C57:C59)</f>
        <v>53800000</v>
      </c>
      <c r="J56" s="11"/>
    </row>
    <row r="57" spans="1:10" x14ac:dyDescent="0.2">
      <c r="A57" s="4"/>
      <c r="B57" s="26" t="s">
        <v>40</v>
      </c>
      <c r="C57" s="27">
        <f>7000000</f>
        <v>7000000</v>
      </c>
      <c r="J57" s="11"/>
    </row>
    <row r="58" spans="1:10" x14ac:dyDescent="0.2">
      <c r="A58" s="4"/>
      <c r="B58" s="26" t="s">
        <v>41</v>
      </c>
      <c r="C58" s="27">
        <v>25000000</v>
      </c>
      <c r="J58" s="11"/>
    </row>
    <row r="59" spans="1:10" x14ac:dyDescent="0.2">
      <c r="A59" s="4"/>
      <c r="B59" s="26" t="s">
        <v>45</v>
      </c>
      <c r="C59" s="27">
        <v>21800000</v>
      </c>
    </row>
    <row r="60" spans="1:10" x14ac:dyDescent="0.2">
      <c r="A60" s="4"/>
      <c r="B60" s="26"/>
      <c r="C60" s="27"/>
    </row>
    <row r="61" spans="1:10" x14ac:dyDescent="0.2">
      <c r="A61" s="4" t="s">
        <v>46</v>
      </c>
      <c r="B61" s="26" t="s">
        <v>47</v>
      </c>
      <c r="C61" s="27"/>
      <c r="D61" s="5">
        <f>+C62</f>
        <v>10000000</v>
      </c>
    </row>
    <row r="62" spans="1:10" x14ac:dyDescent="0.2">
      <c r="A62" s="4"/>
      <c r="B62" s="28" t="s">
        <v>48</v>
      </c>
      <c r="C62" s="27">
        <v>10000000</v>
      </c>
    </row>
    <row r="63" spans="1:10" x14ac:dyDescent="0.2">
      <c r="A63" s="4"/>
      <c r="B63" s="28"/>
      <c r="C63" s="27"/>
    </row>
    <row r="64" spans="1:10" x14ac:dyDescent="0.2">
      <c r="A64" s="4"/>
      <c r="B64" s="28"/>
      <c r="C64" s="27"/>
    </row>
    <row r="65" spans="1:9" x14ac:dyDescent="0.2">
      <c r="A65" s="4"/>
      <c r="B65" s="8" t="s">
        <v>49</v>
      </c>
      <c r="C65" s="27"/>
      <c r="D65" s="9">
        <f>+D66+D69</f>
        <v>17000000</v>
      </c>
    </row>
    <row r="66" spans="1:9" x14ac:dyDescent="0.2">
      <c r="A66" s="4" t="s">
        <v>50</v>
      </c>
      <c r="B66" s="4" t="s">
        <v>51</v>
      </c>
      <c r="C66" s="27"/>
      <c r="D66" s="5">
        <f>+C67</f>
        <v>7000000</v>
      </c>
    </row>
    <row r="67" spans="1:9" x14ac:dyDescent="0.2">
      <c r="A67" s="4"/>
      <c r="B67" s="26" t="s">
        <v>40</v>
      </c>
      <c r="C67" s="27">
        <v>7000000</v>
      </c>
    </row>
    <row r="68" spans="1:9" x14ac:dyDescent="0.2">
      <c r="A68" s="4"/>
      <c r="B68" s="4"/>
      <c r="C68" s="27"/>
    </row>
    <row r="69" spans="1:9" x14ac:dyDescent="0.2">
      <c r="A69" s="4" t="s">
        <v>52</v>
      </c>
      <c r="B69" s="4" t="s">
        <v>53</v>
      </c>
      <c r="C69" s="27"/>
      <c r="D69" s="5">
        <f>+C70</f>
        <v>10000000</v>
      </c>
    </row>
    <row r="70" spans="1:9" x14ac:dyDescent="0.2">
      <c r="A70" s="4"/>
      <c r="B70" s="28" t="s">
        <v>48</v>
      </c>
      <c r="C70" s="27">
        <v>10000000</v>
      </c>
    </row>
    <row r="71" spans="1:9" x14ac:dyDescent="0.2">
      <c r="A71" s="4"/>
      <c r="B71" s="28"/>
      <c r="C71" s="27"/>
    </row>
    <row r="72" spans="1:9" x14ac:dyDescent="0.2">
      <c r="A72" s="4"/>
      <c r="B72" s="26"/>
      <c r="C72" s="27"/>
    </row>
    <row r="73" spans="1:9" hidden="1" x14ac:dyDescent="0.2">
      <c r="A73" s="8">
        <v>5.0199999999999996</v>
      </c>
      <c r="B73" s="8" t="s">
        <v>49</v>
      </c>
      <c r="C73" s="9"/>
      <c r="D73" s="9">
        <f>+D74</f>
        <v>0</v>
      </c>
      <c r="G73" s="17"/>
    </row>
    <row r="74" spans="1:9" hidden="1" x14ac:dyDescent="0.2">
      <c r="A74" s="4" t="s">
        <v>50</v>
      </c>
      <c r="B74" s="4" t="s">
        <v>51</v>
      </c>
      <c r="D74" s="5">
        <f>SUM(C75:C77)</f>
        <v>0</v>
      </c>
      <c r="H74" s="5"/>
      <c r="I74" s="5"/>
    </row>
    <row r="75" spans="1:9" hidden="1" x14ac:dyDescent="0.2">
      <c r="A75" s="4"/>
      <c r="B75" s="26" t="s">
        <v>40</v>
      </c>
      <c r="C75" s="27"/>
      <c r="H75" s="5"/>
      <c r="I75" s="5"/>
    </row>
    <row r="76" spans="1:9" hidden="1" x14ac:dyDescent="0.2">
      <c r="A76" s="4"/>
      <c r="B76" s="26" t="s">
        <v>41</v>
      </c>
      <c r="C76" s="27"/>
      <c r="H76" s="5"/>
      <c r="I76" s="5"/>
    </row>
    <row r="77" spans="1:9" ht="12" hidden="1" customHeight="1" x14ac:dyDescent="0.2">
      <c r="A77" s="4"/>
      <c r="B77" s="26" t="s">
        <v>45</v>
      </c>
      <c r="C77" s="27"/>
      <c r="G77" s="17"/>
      <c r="H77" s="5"/>
      <c r="I77" s="5"/>
    </row>
    <row r="78" spans="1:9" ht="12" hidden="1" customHeight="1" x14ac:dyDescent="0.2">
      <c r="A78" s="4"/>
      <c r="B78" s="26"/>
      <c r="C78" s="27"/>
      <c r="G78" s="17"/>
      <c r="H78" s="5"/>
      <c r="I78" s="5"/>
    </row>
    <row r="79" spans="1:9" ht="12" customHeight="1" x14ac:dyDescent="0.2">
      <c r="A79" s="8"/>
      <c r="B79" s="29" t="s">
        <v>54</v>
      </c>
      <c r="C79" s="27"/>
      <c r="D79" s="9">
        <f>+D80</f>
        <v>65000000</v>
      </c>
      <c r="G79" s="17"/>
      <c r="H79" s="5"/>
      <c r="I79" s="5"/>
    </row>
    <row r="80" spans="1:9" ht="12" customHeight="1" x14ac:dyDescent="0.2">
      <c r="A80" s="4" t="s">
        <v>55</v>
      </c>
      <c r="B80" s="30" t="s">
        <v>56</v>
      </c>
      <c r="C80" s="27"/>
      <c r="D80" s="5">
        <f>+C81+C82</f>
        <v>65000000</v>
      </c>
      <c r="G80" s="17"/>
      <c r="H80" s="5"/>
      <c r="I80" s="5"/>
    </row>
    <row r="81" spans="1:9" ht="12" customHeight="1" x14ac:dyDescent="0.2">
      <c r="A81" s="4"/>
      <c r="B81" s="26" t="s">
        <v>40</v>
      </c>
      <c r="C81" s="27">
        <f>20000000+11000000+15000000</f>
        <v>46000000</v>
      </c>
      <c r="G81" s="17"/>
      <c r="H81" s="5"/>
      <c r="I81" s="5"/>
    </row>
    <row r="82" spans="1:9" ht="12" customHeight="1" x14ac:dyDescent="0.2">
      <c r="A82" s="4"/>
      <c r="B82" s="26" t="s">
        <v>41</v>
      </c>
      <c r="C82" s="31">
        <v>19000000</v>
      </c>
      <c r="G82" s="17"/>
      <c r="H82" s="5"/>
      <c r="I82" s="5"/>
    </row>
    <row r="83" spans="1:9" ht="12" customHeight="1" x14ac:dyDescent="0.2">
      <c r="A83" s="4"/>
      <c r="B83" s="26"/>
      <c r="C83" s="31"/>
      <c r="G83" s="17"/>
      <c r="H83" s="5"/>
      <c r="I83" s="5"/>
    </row>
    <row r="84" spans="1:9" ht="12" customHeight="1" x14ac:dyDescent="0.2">
      <c r="A84" s="4"/>
      <c r="B84" s="26"/>
      <c r="C84" s="31"/>
      <c r="G84" s="17"/>
      <c r="H84" s="5"/>
      <c r="I84" s="5"/>
    </row>
    <row r="85" spans="1:9" ht="13.5" thickBot="1" x14ac:dyDescent="0.25">
      <c r="B85" s="32" t="s">
        <v>57</v>
      </c>
      <c r="C85" s="15"/>
      <c r="D85" s="16"/>
      <c r="E85" s="16">
        <f>SUM(E39:E84)</f>
        <v>245300000</v>
      </c>
    </row>
    <row r="86" spans="1:9" ht="13.5" thickTop="1" x14ac:dyDescent="0.2"/>
    <row r="87" spans="1:9" x14ac:dyDescent="0.2">
      <c r="D87" s="25"/>
    </row>
    <row r="92" spans="1:9" x14ac:dyDescent="0.2">
      <c r="A92" s="4"/>
      <c r="B92" s="4"/>
    </row>
    <row r="93" spans="1:9" x14ac:dyDescent="0.2">
      <c r="A93" s="4"/>
      <c r="B93" s="4"/>
    </row>
    <row r="94" spans="1:9" x14ac:dyDescent="0.2">
      <c r="A94" s="4"/>
      <c r="B94" s="4"/>
    </row>
  </sheetData>
  <mergeCells count="8">
    <mergeCell ref="B35:D35"/>
    <mergeCell ref="C37:E37"/>
    <mergeCell ref="A2:D2"/>
    <mergeCell ref="A3:D3"/>
    <mergeCell ref="A4:D4"/>
    <mergeCell ref="A5:D5"/>
    <mergeCell ref="C8:E8"/>
    <mergeCell ref="A34:C34"/>
  </mergeCells>
  <printOptions horizontalCentered="1" verticalCentered="1"/>
  <pageMargins left="0.39370078740157483" right="0.39370078740157483" top="0.39370078740157483" bottom="0.39370078740157483" header="0" footer="0"/>
  <pageSetup scale="85" orientation="portrait" r:id="rId1"/>
  <headerFooter alignWithMargins="0">
    <oddFooter>&amp;LRealizado por:&amp;RRevisado por:</oddFooter>
  </headerFooter>
  <rowBreaks count="2" manualBreakCount="2">
    <brk id="31" max="4" man="1"/>
    <brk id="8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80" zoomScaleNormal="80" zoomScaleSheetLayoutView="100" workbookViewId="0">
      <selection sqref="A1:E1"/>
    </sheetView>
  </sheetViews>
  <sheetFormatPr baseColWidth="10" defaultColWidth="11.42578125" defaultRowHeight="12.75" x14ac:dyDescent="0.2"/>
  <cols>
    <col min="1" max="1" width="19" customWidth="1"/>
    <col min="2" max="2" width="51.42578125" customWidth="1"/>
    <col min="3" max="3" width="20.140625" customWidth="1"/>
    <col min="4" max="4" width="17.5703125" customWidth="1"/>
    <col min="5" max="5" width="16.28515625" customWidth="1"/>
    <col min="9" max="9" width="18.140625" customWidth="1"/>
    <col min="10" max="10" width="15.42578125" bestFit="1" customWidth="1"/>
  </cols>
  <sheetData>
    <row r="1" spans="1:5" x14ac:dyDescent="0.2">
      <c r="A1" s="39" t="str">
        <f>+'P.Ext N°1-2020'!A2</f>
        <v>PRESUPUESTO EXTRAORDINARIO No. 1-2020</v>
      </c>
      <c r="B1" s="39"/>
      <c r="C1" s="39"/>
      <c r="D1" s="39"/>
      <c r="E1" s="39"/>
    </row>
    <row r="2" spans="1:5" x14ac:dyDescent="0.2">
      <c r="A2" s="39" t="s">
        <v>1</v>
      </c>
      <c r="B2" s="39"/>
      <c r="C2" s="39"/>
      <c r="D2" s="39"/>
      <c r="E2" s="39"/>
    </row>
    <row r="3" spans="1:5" x14ac:dyDescent="0.2">
      <c r="A3" s="39" t="s">
        <v>58</v>
      </c>
      <c r="B3" s="39"/>
      <c r="C3" s="39"/>
      <c r="D3" s="39"/>
      <c r="E3" s="39"/>
    </row>
    <row r="4" spans="1:5" x14ac:dyDescent="0.2">
      <c r="A4" s="39" t="s">
        <v>2</v>
      </c>
      <c r="B4" s="39"/>
      <c r="C4" s="39"/>
      <c r="D4" s="39"/>
      <c r="E4" s="39"/>
    </row>
    <row r="5" spans="1:5" x14ac:dyDescent="0.2">
      <c r="A5" s="18"/>
      <c r="B5" s="18"/>
      <c r="C5" s="18"/>
      <c r="D5" s="18"/>
    </row>
    <row r="6" spans="1:5" x14ac:dyDescent="0.2">
      <c r="A6" s="18"/>
      <c r="B6" s="18"/>
      <c r="C6" s="18"/>
      <c r="D6" s="18"/>
    </row>
    <row r="7" spans="1:5" x14ac:dyDescent="0.2">
      <c r="A7" s="18"/>
      <c r="B7" s="18"/>
      <c r="C7" s="18"/>
      <c r="D7" s="18"/>
    </row>
    <row r="8" spans="1:5" ht="15" x14ac:dyDescent="0.25">
      <c r="A8" s="18"/>
      <c r="B8" s="36" t="s">
        <v>3</v>
      </c>
      <c r="C8" s="36"/>
      <c r="D8" s="36"/>
    </row>
    <row r="9" spans="1:5" x14ac:dyDescent="0.2">
      <c r="A9" s="8" t="s">
        <v>8</v>
      </c>
      <c r="B9" s="18" t="s">
        <v>9</v>
      </c>
      <c r="C9" s="5"/>
      <c r="D9" s="19" t="s">
        <v>10</v>
      </c>
    </row>
    <row r="10" spans="1:5" x14ac:dyDescent="0.2">
      <c r="A10" s="3"/>
      <c r="C10" s="5"/>
      <c r="D10" s="5"/>
    </row>
    <row r="11" spans="1:5" x14ac:dyDescent="0.2">
      <c r="A11" s="8"/>
      <c r="B11" s="8"/>
      <c r="C11" s="9"/>
      <c r="D11" s="9"/>
    </row>
    <row r="12" spans="1:5" x14ac:dyDescent="0.2">
      <c r="A12" s="8" t="s">
        <v>19</v>
      </c>
      <c r="B12" s="8" t="s">
        <v>20</v>
      </c>
      <c r="C12" s="9"/>
      <c r="D12" s="9"/>
      <c r="E12" s="9">
        <f>+D14</f>
        <v>245300000</v>
      </c>
    </row>
    <row r="13" spans="1:5" x14ac:dyDescent="0.2">
      <c r="A13" s="8"/>
      <c r="B13" s="8"/>
      <c r="C13" s="9"/>
      <c r="D13" s="9"/>
    </row>
    <row r="14" spans="1:5" x14ac:dyDescent="0.2">
      <c r="A14" s="8" t="s">
        <v>21</v>
      </c>
      <c r="B14" s="8" t="s">
        <v>22</v>
      </c>
      <c r="C14" s="9"/>
      <c r="D14" s="9">
        <f>+C16+C18</f>
        <v>245300000</v>
      </c>
    </row>
    <row r="15" spans="1:5" x14ac:dyDescent="0.2">
      <c r="A15" s="8"/>
      <c r="B15" s="8"/>
      <c r="C15" s="9"/>
      <c r="D15" s="9"/>
    </row>
    <row r="16" spans="1:5" x14ac:dyDescent="0.2">
      <c r="A16" s="3" t="s">
        <v>5</v>
      </c>
      <c r="B16" s="4" t="s">
        <v>6</v>
      </c>
      <c r="C16" s="5">
        <v>168000000</v>
      </c>
      <c r="D16" s="9"/>
    </row>
    <row r="17" spans="1:5" x14ac:dyDescent="0.2">
      <c r="A17" s="3"/>
      <c r="B17" s="4"/>
      <c r="C17" s="5"/>
      <c r="D17" s="9"/>
    </row>
    <row r="18" spans="1:5" x14ac:dyDescent="0.2">
      <c r="A18" s="3" t="s">
        <v>7</v>
      </c>
      <c r="B18" s="4" t="s">
        <v>23</v>
      </c>
      <c r="C18" s="5">
        <v>77300000</v>
      </c>
      <c r="D18" s="9"/>
    </row>
    <row r="19" spans="1:5" ht="43.5" customHeight="1" x14ac:dyDescent="0.2">
      <c r="A19" s="8"/>
      <c r="B19" s="40" t="s">
        <v>59</v>
      </c>
      <c r="C19" s="40"/>
      <c r="D19" s="40"/>
      <c r="E19" s="9"/>
    </row>
    <row r="20" spans="1:5" x14ac:dyDescent="0.2">
      <c r="A20" s="4"/>
      <c r="B20" s="4"/>
      <c r="C20" s="5"/>
      <c r="D20" s="9"/>
      <c r="E20" s="33"/>
    </row>
    <row r="21" spans="1:5" ht="13.5" thickBot="1" x14ac:dyDescent="0.25">
      <c r="A21" s="3"/>
      <c r="B21" s="4"/>
      <c r="C21" s="5"/>
      <c r="D21" s="9"/>
      <c r="E21" s="34"/>
    </row>
    <row r="22" spans="1:5" ht="14.25" thickTop="1" thickBot="1" x14ac:dyDescent="0.25">
      <c r="A22" s="3"/>
      <c r="B22" s="14" t="s">
        <v>26</v>
      </c>
      <c r="C22" s="15"/>
      <c r="D22" s="15"/>
      <c r="E22" s="16">
        <f>SUM(E12:E21)</f>
        <v>245300000</v>
      </c>
    </row>
    <row r="23" spans="1:5" ht="13.5" thickTop="1" x14ac:dyDescent="0.2">
      <c r="A23" s="18"/>
      <c r="B23" s="18"/>
      <c r="C23" s="18"/>
      <c r="D23" s="18"/>
    </row>
    <row r="24" spans="1:5" x14ac:dyDescent="0.2">
      <c r="A24" s="18"/>
      <c r="B24" s="18"/>
      <c r="C24" s="18"/>
      <c r="D24" s="18"/>
    </row>
    <row r="25" spans="1:5" x14ac:dyDescent="0.2">
      <c r="A25" s="18"/>
      <c r="B25" s="18"/>
      <c r="C25" s="18"/>
      <c r="D25" s="18"/>
    </row>
    <row r="26" spans="1:5" ht="15" x14ac:dyDescent="0.25">
      <c r="A26" s="18"/>
      <c r="B26" s="36" t="s">
        <v>27</v>
      </c>
      <c r="C26" s="36"/>
      <c r="D26" s="36"/>
    </row>
    <row r="27" spans="1:5" x14ac:dyDescent="0.2">
      <c r="A27" s="8"/>
      <c r="B27" s="18"/>
      <c r="C27" s="5"/>
      <c r="D27" s="19"/>
    </row>
    <row r="28" spans="1:5" x14ac:dyDescent="0.2">
      <c r="A28" s="8" t="s">
        <v>8</v>
      </c>
      <c r="B28" s="18" t="s">
        <v>9</v>
      </c>
      <c r="C28" s="37" t="s">
        <v>10</v>
      </c>
      <c r="D28" s="37"/>
      <c r="E28" s="37"/>
    </row>
    <row r="29" spans="1:5" x14ac:dyDescent="0.2">
      <c r="A29" s="8"/>
      <c r="B29" s="18"/>
      <c r="C29" s="19"/>
      <c r="D29" s="19"/>
    </row>
    <row r="30" spans="1:5" x14ac:dyDescent="0.2">
      <c r="A30" s="8"/>
      <c r="B30" s="8" t="s">
        <v>28</v>
      </c>
      <c r="C30" s="19"/>
      <c r="D30" s="5"/>
      <c r="E30" s="19">
        <f>+C34</f>
        <v>22000000</v>
      </c>
    </row>
    <row r="31" spans="1:5" x14ac:dyDescent="0.2">
      <c r="A31" s="8"/>
      <c r="B31" s="8"/>
      <c r="C31" s="19"/>
      <c r="D31" s="19"/>
      <c r="E31" s="11"/>
    </row>
    <row r="32" spans="1:5" x14ac:dyDescent="0.2">
      <c r="A32" s="8"/>
      <c r="B32" s="8" t="s">
        <v>29</v>
      </c>
      <c r="C32" s="24"/>
      <c r="D32" s="19"/>
    </row>
    <row r="33" spans="1:5" x14ac:dyDescent="0.2">
      <c r="A33" s="4" t="s">
        <v>30</v>
      </c>
      <c r="B33" s="4" t="s">
        <v>31</v>
      </c>
      <c r="C33" s="24"/>
      <c r="D33" s="19"/>
    </row>
    <row r="34" spans="1:5" x14ac:dyDescent="0.2">
      <c r="A34" s="4"/>
      <c r="B34" s="28" t="s">
        <v>32</v>
      </c>
      <c r="C34" s="27">
        <v>22000000</v>
      </c>
      <c r="D34" s="19"/>
    </row>
    <row r="35" spans="1:5" ht="83.25" customHeight="1" x14ac:dyDescent="0.2">
      <c r="A35" s="4"/>
      <c r="B35" s="43" t="s">
        <v>60</v>
      </c>
      <c r="C35" s="43"/>
      <c r="D35" s="43"/>
    </row>
    <row r="36" spans="1:5" x14ac:dyDescent="0.2">
      <c r="A36" s="4"/>
      <c r="B36" s="26"/>
      <c r="C36" s="24"/>
      <c r="D36" s="19"/>
    </row>
    <row r="37" spans="1:5" x14ac:dyDescent="0.2">
      <c r="A37" s="8"/>
      <c r="B37" s="8"/>
      <c r="C37" s="9"/>
      <c r="D37" s="9"/>
    </row>
    <row r="38" spans="1:5" x14ac:dyDescent="0.2">
      <c r="A38" s="8"/>
      <c r="B38" s="8" t="s">
        <v>33</v>
      </c>
      <c r="C38" s="9"/>
      <c r="D38" s="5"/>
      <c r="E38" s="9">
        <f>+D40+D64+D73</f>
        <v>223300000</v>
      </c>
    </row>
    <row r="39" spans="1:5" x14ac:dyDescent="0.2">
      <c r="A39" s="8"/>
      <c r="B39" s="8"/>
      <c r="C39" s="9"/>
      <c r="D39" s="9"/>
    </row>
    <row r="40" spans="1:5" x14ac:dyDescent="0.2">
      <c r="A40" s="8"/>
      <c r="B40" s="8" t="s">
        <v>34</v>
      </c>
      <c r="C40" s="9"/>
      <c r="D40" s="9">
        <f>+D41+D45+D53+D60</f>
        <v>141300000</v>
      </c>
    </row>
    <row r="41" spans="1:5" x14ac:dyDescent="0.2">
      <c r="A41" s="4" t="s">
        <v>35</v>
      </c>
      <c r="B41" s="4" t="s">
        <v>36</v>
      </c>
      <c r="C41" s="9"/>
      <c r="D41" s="25">
        <f>+C42</f>
        <v>10000000</v>
      </c>
    </row>
    <row r="42" spans="1:5" x14ac:dyDescent="0.2">
      <c r="A42" s="8"/>
      <c r="B42" s="26" t="s">
        <v>37</v>
      </c>
      <c r="C42" s="5">
        <v>10000000</v>
      </c>
      <c r="D42" s="9"/>
    </row>
    <row r="43" spans="1:5" ht="51" customHeight="1" x14ac:dyDescent="0.2">
      <c r="A43" s="8"/>
      <c r="B43" s="43" t="s">
        <v>61</v>
      </c>
      <c r="C43" s="43"/>
      <c r="D43" s="43"/>
    </row>
    <row r="44" spans="1:5" x14ac:dyDescent="0.2">
      <c r="A44" s="8"/>
      <c r="B44" s="8"/>
      <c r="C44" s="27"/>
      <c r="D44" s="9"/>
    </row>
    <row r="45" spans="1:5" x14ac:dyDescent="0.2">
      <c r="A45" s="4" t="s">
        <v>38</v>
      </c>
      <c r="B45" s="4" t="s">
        <v>39</v>
      </c>
      <c r="C45" s="9"/>
      <c r="D45" s="25">
        <f>SUM(C46:C48)</f>
        <v>67500000</v>
      </c>
    </row>
    <row r="46" spans="1:5" x14ac:dyDescent="0.2">
      <c r="A46" s="4"/>
      <c r="B46" s="26" t="s">
        <v>40</v>
      </c>
      <c r="C46" s="27">
        <f>7000000+15000000</f>
        <v>22000000</v>
      </c>
      <c r="D46" s="25"/>
    </row>
    <row r="47" spans="1:5" x14ac:dyDescent="0.2">
      <c r="A47" s="4"/>
      <c r="B47" s="26" t="s">
        <v>41</v>
      </c>
      <c r="C47" s="27">
        <f>24300000+7200000</f>
        <v>31500000</v>
      </c>
      <c r="D47" s="25"/>
    </row>
    <row r="48" spans="1:5" x14ac:dyDescent="0.2">
      <c r="A48" s="4"/>
      <c r="B48" s="26" t="s">
        <v>42</v>
      </c>
      <c r="C48" s="27">
        <f>4000000+10000000</f>
        <v>14000000</v>
      </c>
      <c r="D48" s="9"/>
    </row>
    <row r="49" spans="1:4" ht="80.25" customHeight="1" x14ac:dyDescent="0.2">
      <c r="A49" s="4"/>
      <c r="B49" s="40" t="s">
        <v>62</v>
      </c>
      <c r="C49" s="40"/>
      <c r="D49" s="40"/>
    </row>
    <row r="50" spans="1:4" ht="35.25" customHeight="1" x14ac:dyDescent="0.2">
      <c r="A50" s="4"/>
      <c r="B50" s="42" t="s">
        <v>63</v>
      </c>
      <c r="C50" s="42"/>
      <c r="D50" s="42"/>
    </row>
    <row r="51" spans="1:4" ht="141.75" customHeight="1" x14ac:dyDescent="0.2">
      <c r="A51" s="4"/>
      <c r="B51" s="40" t="s">
        <v>64</v>
      </c>
      <c r="C51" s="40"/>
      <c r="D51" s="40"/>
    </row>
    <row r="52" spans="1:4" x14ac:dyDescent="0.2">
      <c r="A52" s="4"/>
      <c r="B52" s="35"/>
      <c r="C52" s="35"/>
      <c r="D52" s="35"/>
    </row>
    <row r="53" spans="1:4" x14ac:dyDescent="0.2">
      <c r="A53" s="4" t="s">
        <v>43</v>
      </c>
      <c r="B53" s="26" t="s">
        <v>44</v>
      </c>
      <c r="C53" s="27"/>
      <c r="D53" s="25">
        <f>SUM(C54:C56)</f>
        <v>53800000</v>
      </c>
    </row>
    <row r="54" spans="1:4" x14ac:dyDescent="0.2">
      <c r="A54" s="4"/>
      <c r="B54" s="26" t="s">
        <v>40</v>
      </c>
      <c r="C54" s="27">
        <f>7000000</f>
        <v>7000000</v>
      </c>
      <c r="D54" s="5"/>
    </row>
    <row r="55" spans="1:4" ht="11.25" customHeight="1" x14ac:dyDescent="0.2">
      <c r="A55" s="4"/>
      <c r="B55" s="26" t="s">
        <v>41</v>
      </c>
      <c r="C55" s="27">
        <v>25000000</v>
      </c>
      <c r="D55" s="5"/>
    </row>
    <row r="56" spans="1:4" x14ac:dyDescent="0.2">
      <c r="A56" s="4"/>
      <c r="B56" s="26" t="s">
        <v>45</v>
      </c>
      <c r="C56" s="27">
        <v>21800000</v>
      </c>
      <c r="D56" s="5"/>
    </row>
    <row r="57" spans="1:4" ht="80.25" customHeight="1" x14ac:dyDescent="0.2">
      <c r="A57" s="4"/>
      <c r="B57" s="41" t="s">
        <v>65</v>
      </c>
      <c r="C57" s="41"/>
      <c r="D57" s="41"/>
    </row>
    <row r="58" spans="1:4" ht="62.25" customHeight="1" x14ac:dyDescent="0.2">
      <c r="A58" s="4"/>
      <c r="B58" s="41" t="s">
        <v>66</v>
      </c>
      <c r="C58" s="41"/>
      <c r="D58" s="41"/>
    </row>
    <row r="59" spans="1:4" ht="12.75" customHeight="1" x14ac:dyDescent="0.2">
      <c r="A59" s="4"/>
      <c r="B59" s="26"/>
      <c r="C59" s="27"/>
      <c r="D59" s="5"/>
    </row>
    <row r="60" spans="1:4" ht="12.75" customHeight="1" x14ac:dyDescent="0.2">
      <c r="A60" s="4" t="s">
        <v>46</v>
      </c>
      <c r="B60" s="26" t="s">
        <v>47</v>
      </c>
      <c r="C60" s="27"/>
      <c r="D60" s="5">
        <f>+C61</f>
        <v>10000000</v>
      </c>
    </row>
    <row r="61" spans="1:4" ht="12.75" customHeight="1" x14ac:dyDescent="0.2">
      <c r="A61" s="4"/>
      <c r="B61" s="28" t="s">
        <v>48</v>
      </c>
      <c r="C61" s="27">
        <v>10000000</v>
      </c>
      <c r="D61" s="5"/>
    </row>
    <row r="62" spans="1:4" ht="37.5" customHeight="1" x14ac:dyDescent="0.2">
      <c r="A62" s="4"/>
      <c r="B62" s="40" t="s">
        <v>67</v>
      </c>
      <c r="C62" s="40"/>
      <c r="D62" s="40"/>
    </row>
    <row r="63" spans="1:4" ht="12.75" customHeight="1" x14ac:dyDescent="0.2">
      <c r="A63" s="4"/>
      <c r="B63" s="28"/>
      <c r="C63" s="27"/>
      <c r="D63" s="5"/>
    </row>
    <row r="64" spans="1:4" ht="12.75" customHeight="1" x14ac:dyDescent="0.2">
      <c r="A64" s="4"/>
      <c r="B64" s="8" t="s">
        <v>49</v>
      </c>
      <c r="C64" s="27"/>
      <c r="D64" s="9">
        <f>+D65+D69</f>
        <v>17000000</v>
      </c>
    </row>
    <row r="65" spans="1:10" x14ac:dyDescent="0.2">
      <c r="A65" s="4" t="s">
        <v>50</v>
      </c>
      <c r="B65" s="4" t="s">
        <v>51</v>
      </c>
      <c r="C65" s="27"/>
      <c r="D65" s="5">
        <f>+C66</f>
        <v>7000000</v>
      </c>
    </row>
    <row r="66" spans="1:10" ht="12.75" customHeight="1" x14ac:dyDescent="0.2">
      <c r="A66" s="4"/>
      <c r="B66" s="26" t="s">
        <v>40</v>
      </c>
      <c r="C66" s="27">
        <v>7000000</v>
      </c>
      <c r="D66" s="5"/>
    </row>
    <row r="67" spans="1:10" ht="373.5" customHeight="1" x14ac:dyDescent="0.2">
      <c r="A67" s="4"/>
      <c r="B67" s="40" t="s">
        <v>68</v>
      </c>
      <c r="C67" s="40"/>
      <c r="D67" s="40"/>
    </row>
    <row r="68" spans="1:10" x14ac:dyDescent="0.2">
      <c r="A68" s="4"/>
      <c r="B68" s="4"/>
      <c r="C68" s="27"/>
      <c r="D68" s="5"/>
    </row>
    <row r="69" spans="1:10" x14ac:dyDescent="0.2">
      <c r="A69" s="4" t="s">
        <v>52</v>
      </c>
      <c r="B69" s="4" t="s">
        <v>53</v>
      </c>
      <c r="C69" s="27"/>
      <c r="D69" s="5">
        <f>+C70</f>
        <v>10000000</v>
      </c>
    </row>
    <row r="70" spans="1:10" x14ac:dyDescent="0.2">
      <c r="A70" s="4"/>
      <c r="B70" s="28" t="s">
        <v>48</v>
      </c>
      <c r="C70" s="27">
        <v>10000000</v>
      </c>
      <c r="D70" s="5"/>
    </row>
    <row r="71" spans="1:10" ht="33" customHeight="1" x14ac:dyDescent="0.2">
      <c r="A71" s="4"/>
      <c r="B71" s="40" t="s">
        <v>69</v>
      </c>
      <c r="C71" s="40"/>
      <c r="D71" s="40"/>
    </row>
    <row r="72" spans="1:10" x14ac:dyDescent="0.2">
      <c r="A72" s="4"/>
      <c r="B72" s="26"/>
      <c r="C72" s="27"/>
      <c r="D72" s="5"/>
    </row>
    <row r="73" spans="1:10" x14ac:dyDescent="0.2">
      <c r="A73" s="8"/>
      <c r="B73" s="29" t="s">
        <v>54</v>
      </c>
      <c r="C73" s="27"/>
      <c r="D73" s="9">
        <f>+D74</f>
        <v>65000000</v>
      </c>
    </row>
    <row r="74" spans="1:10" ht="26.25" customHeight="1" x14ac:dyDescent="0.2">
      <c r="A74" s="4" t="s">
        <v>55</v>
      </c>
      <c r="B74" s="30" t="s">
        <v>56</v>
      </c>
      <c r="C74" s="27"/>
      <c r="D74" s="5">
        <f>+C75+C76</f>
        <v>65000000</v>
      </c>
    </row>
    <row r="75" spans="1:10" x14ac:dyDescent="0.2">
      <c r="A75" s="4"/>
      <c r="B75" s="26" t="s">
        <v>40</v>
      </c>
      <c r="C75" s="27">
        <f>20000000+11000000+15000000</f>
        <v>46000000</v>
      </c>
      <c r="D75" s="5"/>
    </row>
    <row r="76" spans="1:10" ht="21.75" customHeight="1" x14ac:dyDescent="0.2">
      <c r="A76" s="4"/>
      <c r="B76" s="26" t="s">
        <v>41</v>
      </c>
      <c r="C76" s="31">
        <v>19000000</v>
      </c>
      <c r="D76" s="5"/>
      <c r="J76" s="11"/>
    </row>
    <row r="77" spans="1:10" ht="251.25" customHeight="1" x14ac:dyDescent="0.2">
      <c r="A77" s="4"/>
      <c r="B77" s="40" t="s">
        <v>70</v>
      </c>
      <c r="C77" s="40"/>
      <c r="D77" s="40"/>
      <c r="I77" s="17"/>
      <c r="J77" s="17"/>
    </row>
    <row r="78" spans="1:10" x14ac:dyDescent="0.2">
      <c r="A78" s="4"/>
      <c r="B78" s="26"/>
      <c r="C78" s="31"/>
      <c r="D78" s="5"/>
      <c r="J78" s="17"/>
    </row>
    <row r="79" spans="1:10" ht="13.5" thickBot="1" x14ac:dyDescent="0.25">
      <c r="A79" s="3"/>
      <c r="B79" s="32" t="s">
        <v>57</v>
      </c>
      <c r="C79" s="15"/>
      <c r="D79" s="16"/>
      <c r="E79" s="16">
        <f>SUM(E30:E78)</f>
        <v>245300000</v>
      </c>
    </row>
    <row r="80" spans="1:10" ht="13.5" thickTop="1" x14ac:dyDescent="0.2">
      <c r="A80" s="4"/>
      <c r="B80" s="26"/>
      <c r="C80" s="31"/>
      <c r="D80" s="5"/>
    </row>
    <row r="81" spans="1:4" x14ac:dyDescent="0.2">
      <c r="A81" s="4"/>
      <c r="B81" s="26"/>
      <c r="C81" s="31"/>
      <c r="D81" s="5"/>
    </row>
  </sheetData>
  <mergeCells count="19">
    <mergeCell ref="B50:D50"/>
    <mergeCell ref="A1:E1"/>
    <mergeCell ref="A2:E2"/>
    <mergeCell ref="A3:E3"/>
    <mergeCell ref="A4:E4"/>
    <mergeCell ref="B8:D8"/>
    <mergeCell ref="B19:D19"/>
    <mergeCell ref="B26:D26"/>
    <mergeCell ref="C28:E28"/>
    <mergeCell ref="B35:D35"/>
    <mergeCell ref="B43:D43"/>
    <mergeCell ref="B49:D49"/>
    <mergeCell ref="B77:D77"/>
    <mergeCell ref="B51:D51"/>
    <mergeCell ref="B57:D57"/>
    <mergeCell ref="B58:D58"/>
    <mergeCell ref="B62:D62"/>
    <mergeCell ref="B67:D67"/>
    <mergeCell ref="B71:D71"/>
  </mergeCells>
  <printOptions horizontalCentered="1" verticalCentered="1"/>
  <pageMargins left="0.39370078740157483" right="0.39370078740157483" top="0.39370078740157483" bottom="0.39370078740157483" header="0" footer="0"/>
  <pageSetup scale="80" orientation="portrait" r:id="rId1"/>
  <headerFooter alignWithMargins="0"/>
  <rowBreaks count="2" manualBreakCount="2">
    <brk id="24" max="4" man="1"/>
    <brk id="6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P.Ext N°1-2020</vt:lpstr>
      <vt:lpstr>Detalle P Ext N°1-2020</vt:lpstr>
      <vt:lpstr>'Detalle P Ext N°1-2020'!Área_de_impresión</vt:lpstr>
      <vt:lpstr>'P.Ext N°1-2020'!Área_de_impresión</vt:lpstr>
      <vt:lpstr>'Detalle P Ext N°1-2020'!Títulos_a_imprimir</vt:lpstr>
      <vt:lpstr>'P.Ext N°1-2020'!Títulos_a_imprimir</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Urbina Aguirre</dc:creator>
  <cp:keywords/>
  <dc:description/>
  <cp:lastModifiedBy>Maricela Cordero Vega</cp:lastModifiedBy>
  <cp:revision/>
  <dcterms:created xsi:type="dcterms:W3CDTF">2020-02-13T16:34:13Z</dcterms:created>
  <dcterms:modified xsi:type="dcterms:W3CDTF">2020-05-14T20:26:41Z</dcterms:modified>
  <cp:category/>
  <cp:contentStatus/>
</cp:coreProperties>
</file>