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cvega\Desktop\Maricela\Año 2018 Oct 2017 a Set 2018\Página Web 2018\Al 31 marzo 2018\"/>
    </mc:Choice>
  </mc:AlternateContent>
  <bookViews>
    <workbookView xWindow="0" yWindow="0" windowWidth="24000" windowHeight="8535"/>
  </bookViews>
  <sheets>
    <sheet name="Modi Nº1 " sheetId="1" r:id="rId1"/>
    <sheet name="Justificación1" sheetId="2" r:id="rId2"/>
    <sheet name="Modi Nº2 " sheetId="3" r:id="rId3"/>
    <sheet name="Justificación2" sheetId="4" r:id="rId4"/>
  </sheets>
  <externalReferences>
    <externalReference r:id="rId5"/>
    <externalReference r:id="rId6"/>
    <externalReference r:id="rId7"/>
  </externalReferences>
  <definedNames>
    <definedName name="_xlnm.Print_Area" localSheetId="1">Justificación1!$A$1:$D$36</definedName>
    <definedName name="_xlnm.Print_Area" localSheetId="3">Justificación2!$A$1:$D$57</definedName>
    <definedName name="_xlnm.Print_Area" localSheetId="0">'Modi Nº1 '!$A$1:$D$104</definedName>
    <definedName name="_xlnm.Print_Area" localSheetId="2">'Modi Nº2 '!$A$1:$D$131</definedName>
    <definedName name="DATOS" localSheetId="1">[1]CUENTAS!$A:$IV</definedName>
    <definedName name="DATOS" localSheetId="3">[1]CUENTAS!$A:$IV</definedName>
    <definedName name="DATOS" localSheetId="0">[1]CUENTAS!$A:$IV</definedName>
    <definedName name="DATOS" localSheetId="2">[1]CUENTAS!$A:$IV</definedName>
    <definedName name="DATOS">[2]CUENTAS!$A:$IV</definedName>
    <definedName name="Excel_BuiltIn_Print_Area_3" localSheetId="1">[1]MAYORIZACIÓN!#REF!</definedName>
    <definedName name="Excel_BuiltIn_Print_Area_3" localSheetId="3">[1]MAYORIZACIÓN!#REF!</definedName>
    <definedName name="Excel_BuiltIn_Print_Area_3" localSheetId="0">[1]MAYORIZACIÓN!#REF!</definedName>
    <definedName name="Excel_BuiltIn_Print_Area_3" localSheetId="2">[1]MAYORIZACIÓN!#REF!</definedName>
    <definedName name="Excel_BuiltIn_Print_Area_3">[2]MAYORIZACIÓN!#REF!</definedName>
    <definedName name="Excel_BuiltIn_Print_Titles_3" localSheetId="1">[1]MAYORIZACIÓN!#REF!</definedName>
    <definedName name="Excel_BuiltIn_Print_Titles_3" localSheetId="3">[1]MAYORIZACIÓN!#REF!</definedName>
    <definedName name="Excel_BuiltIn_Print_Titles_3" localSheetId="0">[1]MAYORIZACIÓN!#REF!</definedName>
    <definedName name="Excel_BuiltIn_Print_Titles_3" localSheetId="2">[1]MAYORIZACIÓN!#REF!</definedName>
    <definedName name="Excel_BuiltIn_Print_Titles_3">[2]MAYORIZACIÓN!#REF!</definedName>
    <definedName name="Excel_BuiltIn_Print_Titles_4" localSheetId="1">[1]CTAS!#REF!</definedName>
    <definedName name="Excel_BuiltIn_Print_Titles_4" localSheetId="3">[1]CTAS!#REF!</definedName>
    <definedName name="Excel_BuiltIn_Print_Titles_4" localSheetId="0">[1]CTAS!#REF!</definedName>
    <definedName name="Excel_BuiltIn_Print_Titles_4" localSheetId="2">[1]CTAS!#REF!</definedName>
    <definedName name="Excel_BuiltIn_Print_Titles_4">[2]CTAS!#REF!</definedName>
    <definedName name="_xlnm.Print_Titles" localSheetId="1">Justificación1!$1:$8</definedName>
    <definedName name="_xlnm.Print_Titles" localSheetId="3">Justificación2!$1:$7</definedName>
    <definedName name="_xlnm.Print_Titles" localSheetId="0">'Modi Nº1 '!$1:$3</definedName>
    <definedName name="_xlnm.Print_Titles" localSheetId="2">'Modi Nº2 '!$1:$3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 i="4" l="1"/>
  <c r="D51" i="4"/>
  <c r="C47" i="4"/>
  <c r="D45" i="4"/>
  <c r="C38" i="4"/>
  <c r="C34" i="4"/>
  <c r="D32" i="4"/>
  <c r="C25" i="4"/>
  <c r="C18" i="4"/>
  <c r="C14" i="4"/>
  <c r="C10" i="4"/>
  <c r="D8" i="4"/>
  <c r="D57" i="4" s="1"/>
  <c r="A2" i="4"/>
  <c r="C127" i="3"/>
  <c r="D125" i="3" s="1"/>
  <c r="C120" i="3"/>
  <c r="D119" i="3"/>
  <c r="C114" i="3"/>
  <c r="C111" i="3"/>
  <c r="C108" i="3"/>
  <c r="D101" i="3" s="1"/>
  <c r="C103" i="3"/>
  <c r="C96" i="3"/>
  <c r="C92" i="3"/>
  <c r="C89" i="3"/>
  <c r="C85" i="3"/>
  <c r="C81" i="3"/>
  <c r="C76" i="3"/>
  <c r="C70" i="3"/>
  <c r="D68" i="3" s="1"/>
  <c r="C63" i="3"/>
  <c r="D58" i="3" s="1"/>
  <c r="C60" i="3"/>
  <c r="C49" i="3"/>
  <c r="D47" i="3"/>
  <c r="C44" i="3"/>
  <c r="D42" i="3" s="1"/>
  <c r="C38" i="3"/>
  <c r="C35" i="3"/>
  <c r="D33" i="3"/>
  <c r="C29" i="3"/>
  <c r="C25" i="3"/>
  <c r="C22" i="3"/>
  <c r="C19" i="3"/>
  <c r="D17" i="3" s="1"/>
  <c r="C14" i="3"/>
  <c r="C11" i="3"/>
  <c r="D9" i="3"/>
  <c r="A2" i="3"/>
  <c r="C28" i="2"/>
  <c r="C24" i="2"/>
  <c r="C18" i="2"/>
  <c r="C15" i="2"/>
  <c r="C100" i="1"/>
  <c r="D98" i="1"/>
  <c r="C95" i="1"/>
  <c r="C91" i="1"/>
  <c r="C88" i="1"/>
  <c r="C84" i="1"/>
  <c r="C77" i="1"/>
  <c r="C74" i="1"/>
  <c r="D72" i="1"/>
  <c r="C63" i="1"/>
  <c r="D61" i="1"/>
  <c r="C58" i="1"/>
  <c r="D51" i="1" s="1"/>
  <c r="C53" i="1"/>
  <c r="C48" i="1"/>
  <c r="C45" i="1"/>
  <c r="D43" i="1"/>
  <c r="C39" i="1"/>
  <c r="C36" i="1"/>
  <c r="C32" i="1"/>
  <c r="D30" i="1" s="1"/>
  <c r="C24" i="1"/>
  <c r="C20" i="1"/>
  <c r="C14" i="1"/>
  <c r="C11" i="1"/>
  <c r="D9" i="1" s="1"/>
  <c r="D82" i="1" l="1"/>
  <c r="D66" i="1"/>
  <c r="D52" i="3"/>
  <c r="D13" i="2"/>
  <c r="D34" i="2" s="1"/>
  <c r="D131" i="3"/>
  <c r="D104" i="1"/>
  <c r="R104" i="1" s="1"/>
  <c r="R131" i="3" l="1"/>
</calcChain>
</file>

<file path=xl/sharedStrings.xml><?xml version="1.0" encoding="utf-8"?>
<sst xmlns="http://schemas.openxmlformats.org/spreadsheetml/2006/main" count="375" uniqueCount="177">
  <si>
    <t>JUNTA ADMINISTRATIVA DEL ARCHIVO NACIONAL</t>
  </si>
  <si>
    <t>MODIFICACIÓN  PRESUPUESTARIA  No.1-2018</t>
  </si>
  <si>
    <t>AUMENTAR EGRESOS</t>
  </si>
  <si>
    <t>CÓDIGO</t>
  </si>
  <si>
    <t>SUBPARTIDA</t>
  </si>
  <si>
    <t>REMUNERACIONES</t>
  </si>
  <si>
    <t>REMUNERACIONES BASICAS</t>
  </si>
  <si>
    <t>0.01.01</t>
  </si>
  <si>
    <t>Sueldo para Cargos Fijos</t>
  </si>
  <si>
    <t>REMUNERACIONES EVENTUALES</t>
  </si>
  <si>
    <t>0.03.01</t>
  </si>
  <si>
    <t>Retribución por años servidos</t>
  </si>
  <si>
    <t>0.03.03</t>
  </si>
  <si>
    <t>Decimotercer mes</t>
  </si>
  <si>
    <t>0.03.02</t>
  </si>
  <si>
    <t>Restricción al ejercicio liberal de la profesión</t>
  </si>
  <si>
    <t>0.03.99</t>
  </si>
  <si>
    <t>Otros incentivos salariales</t>
  </si>
  <si>
    <t>CONTRIBUCIONES PATRONALES AL DESARROLLO</t>
  </si>
  <si>
    <t>0.04.01</t>
  </si>
  <si>
    <t>Contribución Patronal al Seguro de Salud</t>
  </si>
  <si>
    <t>0.04.05</t>
  </si>
  <si>
    <t>Contribución Patronal al Banco Popular</t>
  </si>
  <si>
    <t>CONTRIBUCIONES PATRONALES A FONDOS DE PENSIONES</t>
  </si>
  <si>
    <t>0.05.01</t>
  </si>
  <si>
    <t>Contribución Patronal al Seguro de Pensiones de CCSS</t>
  </si>
  <si>
    <t>0.05.02</t>
  </si>
  <si>
    <t>Aporte Patronal al Regimen Obligatorio de Pensiones Complementarias</t>
  </si>
  <si>
    <t>0.05.03</t>
  </si>
  <si>
    <t xml:space="preserve">Aporte Patronal al Fondo de Capitalización Laboral </t>
  </si>
  <si>
    <t>0.05.05</t>
  </si>
  <si>
    <t>Contribución Patronal a fondos administrados por entes privados</t>
  </si>
  <si>
    <t>1</t>
  </si>
  <si>
    <t>SERVICIOS</t>
  </si>
  <si>
    <t>1.03</t>
  </si>
  <si>
    <t>SERVICIOS COMERCIALES Y FINANCIEROS</t>
  </si>
  <si>
    <t>1.03.01</t>
  </si>
  <si>
    <t>Información</t>
  </si>
  <si>
    <t>1.03.03</t>
  </si>
  <si>
    <t xml:space="preserve">Impresión, encuadernación y otros </t>
  </si>
  <si>
    <t>1.04</t>
  </si>
  <si>
    <t>SERVICIOS DE GESTIÓN Y APOYO</t>
  </si>
  <si>
    <t>1.04.99</t>
  </si>
  <si>
    <t>Otros servicios de gestión y apoyo</t>
  </si>
  <si>
    <t>1.08</t>
  </si>
  <si>
    <t>MANTENIMIENTO Y REPARACIÓN</t>
  </si>
  <si>
    <t>1.08.07</t>
  </si>
  <si>
    <t xml:space="preserve">Mantenimiento y reparación de equipo y mobiliario  de oficina </t>
  </si>
  <si>
    <t>1.08.08</t>
  </si>
  <si>
    <t>Mantenimiento y reparación de equipo de cómputo y sistemas de información</t>
  </si>
  <si>
    <t>2</t>
  </si>
  <si>
    <t>MATERIALES Y SUMINISTROS</t>
  </si>
  <si>
    <t>2.04</t>
  </si>
  <si>
    <t>HERRAMIENTAS, REPUESTOS Y ACCESORIOS</t>
  </si>
  <si>
    <t>2.04.02</t>
  </si>
  <si>
    <t>Repuestos y accesorios</t>
  </si>
  <si>
    <t>2.99</t>
  </si>
  <si>
    <t>ÚTILES, MATERIALES Y SUMINISTROS  DIVERSOS</t>
  </si>
  <si>
    <t>2.99.01</t>
  </si>
  <si>
    <t>Utiles y materiales de oficina y cómputo</t>
  </si>
  <si>
    <t>5</t>
  </si>
  <si>
    <t>BIENES DURADEROS</t>
  </si>
  <si>
    <t>5.01</t>
  </si>
  <si>
    <t>MAQUINARIA, EQUIPO Y MOBILIARIO</t>
  </si>
  <si>
    <t>5.01.02</t>
  </si>
  <si>
    <t>Equipo de transporte</t>
  </si>
  <si>
    <t>5.01.04</t>
  </si>
  <si>
    <t>Equipo y mobiliario de oficina</t>
  </si>
  <si>
    <t>5.02</t>
  </si>
  <si>
    <t>CONSTRUCCIONES, ADICIONES Y MEJORAS</t>
  </si>
  <si>
    <t>5.02.01</t>
  </si>
  <si>
    <t>Edificios</t>
  </si>
  <si>
    <t>TRANSFERENCIAS CORRIENTES</t>
  </si>
  <si>
    <t>OTRAS TRANSFERENCIAS CORRIENTES AL SECTOR EXTERNO</t>
  </si>
  <si>
    <t>6.07.01</t>
  </si>
  <si>
    <t>Transferecias corrientes a organismos internacionales</t>
  </si>
  <si>
    <t>TOTAL AUMENTOS</t>
  </si>
  <si>
    <t>DISMINUIR EGRESOS</t>
  </si>
  <si>
    <t xml:space="preserve"> </t>
  </si>
  <si>
    <t>MONTO</t>
  </si>
  <si>
    <t>INCENTIVOS SALARIALES</t>
  </si>
  <si>
    <t>0.03.04</t>
  </si>
  <si>
    <t>Salario Escolar</t>
  </si>
  <si>
    <t>1.02</t>
  </si>
  <si>
    <t>SERVICIOS BÁSICOS</t>
  </si>
  <si>
    <t>1.02.04</t>
  </si>
  <si>
    <t>Servicio de telecomunicaciones</t>
  </si>
  <si>
    <t>1.02.99</t>
  </si>
  <si>
    <t xml:space="preserve">Otros servicios básicos  </t>
  </si>
  <si>
    <t>1.03.07</t>
  </si>
  <si>
    <t>Servicios de transferencia electrónica de información</t>
  </si>
  <si>
    <t>1.04.03</t>
  </si>
  <si>
    <t>Servicios de ingeniería</t>
  </si>
  <si>
    <t>1.04.06</t>
  </si>
  <si>
    <t>Servicios generales</t>
  </si>
  <si>
    <t>1.07</t>
  </si>
  <si>
    <t>CAPACITACIÓN Y PROTOCOLO</t>
  </si>
  <si>
    <t>1.07.02</t>
  </si>
  <si>
    <t>Actividades protocolarias y sociales</t>
  </si>
  <si>
    <t>PRESTACIONES</t>
  </si>
  <si>
    <t>6.03.01</t>
  </si>
  <si>
    <t>Prestaciones Legales</t>
  </si>
  <si>
    <t>TOTAL REBAJOS</t>
  </si>
  <si>
    <t>MODIFICACIÓN  PRESUPUESTARIA  No. 1-2018</t>
  </si>
  <si>
    <t>Se incrementan las anteriores subpartidas para dar el contenido presupuestario a las  plazas que estaban congeladas por las directrices presidenciales H-070-2017 y H-078-2017 a fin de contratar de febrero a junio.</t>
  </si>
  <si>
    <t>0.01.05</t>
  </si>
  <si>
    <t>Suplencias</t>
  </si>
  <si>
    <t>0.02.02</t>
  </si>
  <si>
    <t>Recargo de funciones</t>
  </si>
  <si>
    <t>1.04.05</t>
  </si>
  <si>
    <t>Servicios de desarrollo de sistemas informáticos</t>
  </si>
  <si>
    <t>1.08.03</t>
  </si>
  <si>
    <t>Mantenimiento de instalaciones y otras obras</t>
  </si>
  <si>
    <t>1.08.05</t>
  </si>
  <si>
    <t xml:space="preserve">Mantenimiento y reparación de equipo de transporte </t>
  </si>
  <si>
    <t>2.01</t>
  </si>
  <si>
    <t>PRODUCTOS QUÍMICOS Y CONEXOS</t>
  </si>
  <si>
    <t>2.01.04</t>
  </si>
  <si>
    <t>Tintas, pinturas y diluyentes</t>
  </si>
  <si>
    <t>2.99.06</t>
  </si>
  <si>
    <t>Utiles y materiales de resguardo y seguridad</t>
  </si>
  <si>
    <t>1.01</t>
  </si>
  <si>
    <t>ALQUILERES</t>
  </si>
  <si>
    <t>1.01.99</t>
  </si>
  <si>
    <t>Otros alquileres</t>
  </si>
  <si>
    <t>1.03.02</t>
  </si>
  <si>
    <t>Publicidad y propaganda</t>
  </si>
  <si>
    <t>1.05</t>
  </si>
  <si>
    <t>GASTOS DE VIAJE Y DE TRANSPORTE</t>
  </si>
  <si>
    <t>1.05.01</t>
  </si>
  <si>
    <t>Transporte dentro del país</t>
  </si>
  <si>
    <t>1.05.02</t>
  </si>
  <si>
    <t>Viáticos dentro del país</t>
  </si>
  <si>
    <t>1.06</t>
  </si>
  <si>
    <t>SEGUROS, REASEGUROS Y OTRAS OBLIGACIONES</t>
  </si>
  <si>
    <t>1.06.01</t>
  </si>
  <si>
    <t>Seguros</t>
  </si>
  <si>
    <t>1.07.01</t>
  </si>
  <si>
    <t>Actividades de capacitación</t>
  </si>
  <si>
    <t>1.08.01</t>
  </si>
  <si>
    <t>Mantenimiento de edificios y locales</t>
  </si>
  <si>
    <t>1.08.04</t>
  </si>
  <si>
    <t xml:space="preserve">Mantenimiento y reparación de maquinaria y equipo de producción </t>
  </si>
  <si>
    <t>2.01.01</t>
  </si>
  <si>
    <t>Combustibles y lubricantes</t>
  </si>
  <si>
    <t>2.01.99</t>
  </si>
  <si>
    <t>Otros productos químicos</t>
  </si>
  <si>
    <t>2.03</t>
  </si>
  <si>
    <t>MATERIALES Y PRODUCTOS DE USO EN LA CONSTRUCCIÓN  Y MANTENIMIENTO</t>
  </si>
  <si>
    <t>2.03.04</t>
  </si>
  <si>
    <t>Materiales y productos eléctricos, telefónicos y de cómputo</t>
  </si>
  <si>
    <t>2.99.03</t>
  </si>
  <si>
    <t xml:space="preserve">Productos de papel, cartón e impresos </t>
  </si>
  <si>
    <t>2.99.99</t>
  </si>
  <si>
    <t>Otros útiles, materiales y suministros</t>
  </si>
  <si>
    <t>5.01.03</t>
  </si>
  <si>
    <t>Equipo de comunicación</t>
  </si>
  <si>
    <t>5.01.05</t>
  </si>
  <si>
    <t>Equipo y programas  de cómputo</t>
  </si>
  <si>
    <t>TRANSFERENCIAS CORRIENTES A PERSONAS</t>
  </si>
  <si>
    <t>6.02.99</t>
  </si>
  <si>
    <t>Otras transferencias a personas</t>
  </si>
  <si>
    <t>Se requiere aumentar recursos para mejorar el enlace de Internet de la Institución con mejoras de mayor disponibilidad de Ancho de Banda.</t>
  </si>
  <si>
    <t xml:space="preserve"> Se requiere aumentar esta subpartida para publicación de los siguientes documentos:
_Norma Técnica de Digitalización de documentos 
_Directriz sobre documento electrónico Política Nacional para la gestión y conservación de documentos para garantizar la transparencia y acceso a la información pública, al 2028.  </t>
  </si>
  <si>
    <t>Se trasladan recursos a esta subpartida dado que es la correcta para el  desarrollo de un sistema a la medida el  Gin -Gun, el cual se desarrollará por etapas en 2018-2019 I Etapa (estado de los notarios,  integrado con el Registro Nacional de notarios , control de índices y protocolo).</t>
  </si>
  <si>
    <t>En vista de que no fue autorizada por la STAP, la creación de una plaza por servicios especiales, para que asuma controles sobre el contrato con la empresa Master Lex, relacionado con la presentación de índices por internet, y en vista de la dificultad en el seguimiento, de revisión con control de los notarios que utilizan estos servicios, se hace necesario contar con la colaboración de una persona al menos por nueve meses del año 2018.</t>
  </si>
  <si>
    <t>Se incrementa esta subpartida para cumplir con la obra de automatización del sistema de bombeo e instalación de una electroválvula en el tanque de almacenamiento.</t>
  </si>
  <si>
    <t>Se incrementa esta subpartida para realizar la reparación de la motocicleta del servicio de mensajería institucional.</t>
  </si>
  <si>
    <t>Se debe aumentar por cuanto el costo de las tintas es muy superior a lo presupuestado por la Auditoría Interna.</t>
  </si>
  <si>
    <t>Útiles y materiales de oficina y cómputo</t>
  </si>
  <si>
    <t>Para la compra de disco externo para respaldar software Audinet de la Auditoría Interna.</t>
  </si>
  <si>
    <t>Útiles y materiales de resguardo y seguridad</t>
  </si>
  <si>
    <t>Se requiere aumentar esta subpartida para la compra de chalecos reflectivos para los brigadistas, según solicitud de la Comisión Auxiliar de Emergencias del Archivo Nacional del 5 de febrero del 2018, oficio DGAN-CAE-003-2018.</t>
  </si>
  <si>
    <t>En el año 2017 no fue posible comprar el mueble modular que requiere la Auditoría, por lo que se aumenta esta partida para adquirirlo para el presente año.</t>
  </si>
  <si>
    <t>Transferencias corrientes a organismos internacionales</t>
  </si>
  <si>
    <t>Para reforzar esta subpartida ya que el precio del Euro aumentó en relación con el dólar y se debe pagar la cuota del Consejo Internacional de Archivos (780 Euros) y el pago que debe realizarse al programa de Ayudas del Desarrollo Archivístico Iberoamericano es de 9,500 Euros. También se debe pagar la cuota de la Asociación Latinoamericana de Archivos ($300) y el precio del dólar aumentó en relación con el colón.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</si>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</sst>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 _P_t_s_-;\-* #,##0.00\ _P_t_s_-;_-* \-??\ _P_t_s_-;_-@_-"/>
    <numFmt numFmtId="165" formatCode="#,##0.0"/>
    <numFmt numFmtId="166" formatCode="_(* #,##0.00_);_(* \(#,##0.00\);_(* &quot;-&quot;??_);_(@_)"/>
  </numFmts>
  <fonts count="8" x14ac:knownFonts="1">
    <font>
      <sz val="10"/>
      <name val="Arial"/>
      <family val="2"/>
    </font>
    <font>
      <sz val="10"/>
      <name val="Arial"/>
      <family val="2"/>
    </font>
    <font>
      <b/>
      <sz val="11"/>
      <name val="Tahoma"/>
      <family val="2"/>
    </font>
    <font>
      <b/>
      <sz val="10"/>
      <name val="Tahoma"/>
      <family val="2"/>
    </font>
    <font>
      <sz val="10"/>
      <name val="Tahoma"/>
      <family val="2"/>
    </font>
    <font>
      <b/>
      <u/>
      <sz val="10"/>
      <name val="Tahoma"/>
      <family val="2"/>
    </font>
    <font>
      <sz val="10"/>
      <name val="Arial"/>
    </font>
    <font>
      <i/>
      <sz val="10"/>
      <name val="Tahoma"/>
      <family val="2"/>
    </font>
  </fonts>
  <fills count="4">
    <fill>
      <patternFill patternType="none"/>
    </fill>
    <fill>
      <patternFill patternType="gray125"/>
    </fill>
    <fill>
      <patternFill patternType="solid">
        <fgColor indexed="9"/>
        <bgColor indexed="26"/>
      </patternFill>
    </fill>
    <fill>
      <patternFill patternType="solid">
        <fgColor indexed="13"/>
        <bgColor indexed="26"/>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5">
    <xf numFmtId="0" fontId="0" fillId="0" borderId="0"/>
    <xf numFmtId="164" fontId="1" fillId="0" borderId="0" applyFill="0" applyBorder="0" applyAlignment="0" applyProtection="0"/>
    <xf numFmtId="9" fontId="6" fillId="0" borderId="0" applyFill="0" applyBorder="0" applyAlignment="0" applyProtection="0"/>
    <xf numFmtId="0" fontId="6" fillId="0" borderId="0"/>
    <xf numFmtId="166" fontId="6" fillId="0" borderId="0" applyFont="0" applyFill="0" applyBorder="0" applyAlignment="0" applyProtection="0"/>
  </cellStyleXfs>
  <cellXfs count="57">
    <xf numFmtId="0" fontId="0" fillId="0" borderId="0" xfId="0"/>
    <xf numFmtId="164" fontId="3" fillId="2" borderId="0" xfId="1" applyFont="1" applyFill="1" applyBorder="1" applyAlignment="1" applyProtection="1"/>
    <xf numFmtId="4" fontId="3" fillId="2" borderId="0" xfId="0" applyNumberFormat="1" applyFont="1" applyFill="1"/>
    <xf numFmtId="0" fontId="3" fillId="2" borderId="0" xfId="0" applyFont="1" applyFill="1" applyAlignment="1">
      <alignment horizontal="right"/>
    </xf>
    <xf numFmtId="0" fontId="3" fillId="2" borderId="0" xfId="0" applyFont="1" applyFill="1"/>
    <xf numFmtId="164" fontId="4" fillId="2" borderId="0" xfId="1" applyFont="1" applyFill="1" applyBorder="1" applyAlignment="1" applyProtection="1"/>
    <xf numFmtId="4" fontId="4" fillId="2" borderId="0" xfId="0" applyNumberFormat="1" applyFont="1" applyFill="1"/>
    <xf numFmtId="0" fontId="4" fillId="2" borderId="0" xfId="0" applyFont="1" applyFill="1" applyAlignment="1">
      <alignment horizontal="right"/>
    </xf>
    <xf numFmtId="0" fontId="4" fillId="2" borderId="0" xfId="0" applyFont="1" applyFill="1"/>
    <xf numFmtId="0" fontId="4" fillId="2" borderId="0" xfId="0" applyFont="1" applyFill="1" applyAlignment="1">
      <alignment horizontal="left"/>
    </xf>
    <xf numFmtId="0" fontId="4" fillId="2" borderId="0" xfId="0" applyFont="1" applyFill="1" applyAlignment="1">
      <alignment horizontal="left" wrapText="1"/>
    </xf>
    <xf numFmtId="164" fontId="3" fillId="2" borderId="0" xfId="1" applyFont="1" applyFill="1" applyBorder="1" applyAlignment="1" applyProtection="1">
      <alignment horizontal="center"/>
    </xf>
    <xf numFmtId="49" fontId="5" fillId="2" borderId="0" xfId="0" applyNumberFormat="1" applyFont="1" applyFill="1" applyBorder="1" applyAlignment="1">
      <alignment horizontal="left"/>
    </xf>
    <xf numFmtId="49" fontId="5" fillId="2" borderId="0" xfId="0" applyNumberFormat="1" applyFont="1" applyFill="1" applyBorder="1" applyAlignment="1">
      <alignment horizontal="center"/>
    </xf>
    <xf numFmtId="0" fontId="3" fillId="2" borderId="0" xfId="0" applyFont="1" applyFill="1" applyAlignment="1">
      <alignment horizontal="left"/>
    </xf>
    <xf numFmtId="0" fontId="3" fillId="2" borderId="0" xfId="0" applyFont="1" applyFill="1" applyAlignment="1">
      <alignment horizontal="left" wrapText="1"/>
    </xf>
    <xf numFmtId="164" fontId="4" fillId="2" borderId="0" xfId="1" applyFont="1" applyFill="1" applyBorder="1" applyAlignment="1" applyProtection="1">
      <alignment horizontal="center"/>
    </xf>
    <xf numFmtId="3" fontId="4" fillId="3" borderId="1" xfId="0" applyNumberFormat="1" applyFont="1" applyFill="1" applyBorder="1"/>
    <xf numFmtId="3" fontId="4" fillId="3" borderId="1" xfId="0" applyNumberFormat="1" applyFont="1" applyFill="1" applyBorder="1" applyAlignment="1">
      <alignment horizontal="right"/>
    </xf>
    <xf numFmtId="0" fontId="4" fillId="2" borderId="1" xfId="0" applyFont="1" applyFill="1" applyBorder="1"/>
    <xf numFmtId="165" fontId="4" fillId="2" borderId="0" xfId="0" applyNumberFormat="1" applyFont="1" applyFill="1" applyAlignment="1">
      <alignment horizontal="left"/>
    </xf>
    <xf numFmtId="165" fontId="4" fillId="2" borderId="0" xfId="0" applyNumberFormat="1" applyFont="1" applyFill="1" applyAlignment="1">
      <alignment horizontal="center"/>
    </xf>
    <xf numFmtId="165" fontId="4" fillId="2" borderId="0" xfId="0" applyNumberFormat="1" applyFont="1" applyFill="1"/>
    <xf numFmtId="0" fontId="4" fillId="2" borderId="0" xfId="0" applyFont="1" applyFill="1" applyAlignment="1">
      <alignment horizontal="left" vertical="distributed"/>
    </xf>
    <xf numFmtId="0" fontId="3" fillId="2" borderId="0" xfId="0" applyFont="1" applyFill="1" applyAlignment="1">
      <alignment horizontal="left" vertical="distributed" wrapText="1"/>
    </xf>
    <xf numFmtId="9" fontId="6" fillId="2" borderId="1" xfId="2" applyFill="1" applyBorder="1"/>
    <xf numFmtId="9" fontId="6" fillId="2" borderId="1" xfId="2" applyFill="1" applyBorder="1" applyAlignment="1">
      <alignment horizontal="right"/>
    </xf>
    <xf numFmtId="4" fontId="4" fillId="2" borderId="1" xfId="0" applyNumberFormat="1" applyFont="1" applyFill="1" applyBorder="1"/>
    <xf numFmtId="0" fontId="4" fillId="2" borderId="1" xfId="0" applyFont="1" applyFill="1" applyBorder="1" applyAlignment="1">
      <alignment horizontal="right"/>
    </xf>
    <xf numFmtId="164" fontId="4" fillId="2" borderId="0" xfId="0" applyNumberFormat="1" applyFont="1" applyFill="1"/>
    <xf numFmtId="0" fontId="3" fillId="2" borderId="0" xfId="0" applyFont="1" applyFill="1" applyBorder="1" applyAlignment="1">
      <alignment horizontal="left" wrapText="1"/>
    </xf>
    <xf numFmtId="164" fontId="3" fillId="2" borderId="2" xfId="1" applyFont="1" applyFill="1" applyBorder="1" applyAlignment="1" applyProtection="1">
      <alignment horizontal="center"/>
    </xf>
    <xf numFmtId="0" fontId="5" fillId="2" borderId="0" xfId="0" applyFont="1" applyFill="1" applyBorder="1" applyAlignment="1">
      <alignment horizontal="left"/>
    </xf>
    <xf numFmtId="0" fontId="3" fillId="2" borderId="0" xfId="0" applyFont="1" applyFill="1" applyBorder="1" applyAlignment="1">
      <alignment horizontal="left"/>
    </xf>
    <xf numFmtId="0" fontId="4" fillId="2" borderId="0" xfId="0" applyFont="1" applyFill="1" applyAlignment="1">
      <alignment horizontal="center"/>
    </xf>
    <xf numFmtId="164" fontId="3" fillId="2" borderId="0" xfId="0" applyNumberFormat="1" applyFont="1" applyFill="1" applyAlignment="1">
      <alignment horizontal="center"/>
    </xf>
    <xf numFmtId="0" fontId="3" fillId="2" borderId="0" xfId="0" applyFont="1" applyFill="1" applyAlignment="1">
      <alignment horizontal="left" vertical="distributed"/>
    </xf>
    <xf numFmtId="164" fontId="4" fillId="2" borderId="0" xfId="0" applyNumberFormat="1" applyFont="1" applyFill="1" applyAlignment="1">
      <alignment horizontal="center"/>
    </xf>
    <xf numFmtId="43" fontId="4" fillId="2" borderId="0" xfId="0" applyNumberFormat="1" applyFont="1" applyFill="1"/>
    <xf numFmtId="49" fontId="4" fillId="2" borderId="0" xfId="0" applyNumberFormat="1" applyFont="1" applyFill="1" applyAlignment="1">
      <alignment horizontal="left" vertical="distributed"/>
    </xf>
    <xf numFmtId="165" fontId="4" fillId="2" borderId="0" xfId="0" applyNumberFormat="1" applyFont="1" applyFill="1" applyAlignment="1">
      <alignment horizontal="left" vertical="top"/>
    </xf>
    <xf numFmtId="165" fontId="4" fillId="2" borderId="0" xfId="0" applyNumberFormat="1" applyFont="1" applyFill="1" applyAlignment="1">
      <alignment horizontal="left" vertical="distributed"/>
    </xf>
    <xf numFmtId="0" fontId="7" fillId="2" borderId="0" xfId="0" applyFont="1" applyFill="1" applyAlignment="1">
      <alignment wrapText="1"/>
    </xf>
    <xf numFmtId="0" fontId="4" fillId="2" borderId="0" xfId="0" applyFont="1" applyFill="1" applyAlignment="1">
      <alignment wrapText="1"/>
    </xf>
    <xf numFmtId="0" fontId="4" fillId="2" borderId="0" xfId="0" applyFont="1" applyFill="1" applyAlignment="1"/>
    <xf numFmtId="49" fontId="5" fillId="2" borderId="0" xfId="0" applyNumberFormat="1" applyFont="1" applyFill="1" applyBorder="1" applyAlignment="1"/>
    <xf numFmtId="0" fontId="3" fillId="2" borderId="0" xfId="0" applyFont="1" applyFill="1" applyAlignment="1"/>
    <xf numFmtId="4" fontId="4" fillId="2" borderId="0" xfId="0" applyNumberFormat="1" applyFont="1" applyFill="1" applyBorder="1"/>
    <xf numFmtId="0" fontId="4" fillId="2" borderId="0" xfId="0" applyFont="1" applyFill="1" applyBorder="1" applyAlignment="1">
      <alignment horizontal="right"/>
    </xf>
    <xf numFmtId="0" fontId="4" fillId="2" borderId="0" xfId="0" applyFont="1" applyFill="1" applyBorder="1"/>
    <xf numFmtId="0" fontId="5" fillId="2" borderId="0" xfId="0" applyFont="1" applyFill="1" applyBorder="1" applyAlignment="1"/>
    <xf numFmtId="0" fontId="3" fillId="2" borderId="0" xfId="0" applyFont="1" applyFill="1" applyBorder="1" applyAlignment="1"/>
    <xf numFmtId="165" fontId="4" fillId="2" borderId="0" xfId="0" applyNumberFormat="1" applyFont="1" applyFill="1" applyAlignment="1"/>
    <xf numFmtId="0" fontId="3" fillId="2" borderId="0" xfId="0" applyFont="1" applyFill="1" applyAlignment="1">
      <alignment horizontal="center"/>
    </xf>
    <xf numFmtId="49" fontId="7" fillId="2" borderId="0" xfId="0" applyNumberFormat="1" applyFont="1" applyFill="1" applyAlignment="1">
      <alignment horizontal="justify" vertical="distributed"/>
    </xf>
    <xf numFmtId="0" fontId="7" fillId="2" borderId="0" xfId="0" applyFont="1" applyFill="1" applyAlignment="1">
      <alignment horizontal="left" wrapText="1"/>
    </xf>
    <xf numFmtId="0" fontId="2" fillId="2" borderId="0" xfId="0" applyFont="1" applyFill="1" applyBorder="1" applyAlignment="1">
      <alignment horizontal="center"/>
    </xf>
  </cellXfs>
  <cellStyles count="5">
    <cellStyle name="Millares" xfId="1" builtinId="3"/>
    <cellStyle name="Millares 2" xfId="4"/>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bina/Documents/2016/Presupuesto%202016/Modificaci&#243;n%20N%201-2016%20Corregi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urbina/Documents/2018/Modificaciones/Mod%20N&#186;1/Modificaci&#243;n%20N%201-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urbina/Documents/2018/Modificaciones/Mod%20N&#186;2/Modificaci&#243;n%20N&#186;2-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sheetName val="MAYORIZACIÓN"/>
      <sheetName val="Total por Subp"/>
      <sheetName val="SIIP"/>
      <sheetName val="BOS"/>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ón1"/>
      <sheetName val="SIIP "/>
      <sheetName val="BOS"/>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ón1"/>
      <sheetName val="SIIP "/>
      <sheetName val="BOS"/>
    </sheetNames>
    <sheetDataSet>
      <sheetData sheetId="0"/>
      <sheetData sheetId="1"/>
      <sheetData sheetId="2"/>
      <sheetData sheetId="3">
        <row r="2">
          <cell r="A2" t="str">
            <v xml:space="preserve"> MODIFICACIÓN  PRESUPUESTARIA Nº2-2018</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105"/>
  <sheetViews>
    <sheetView tabSelected="1" view="pageBreakPreview" zoomScaleNormal="100" zoomScaleSheetLayoutView="100" workbookViewId="0">
      <selection sqref="A1:D1"/>
    </sheetView>
  </sheetViews>
  <sheetFormatPr baseColWidth="10" defaultRowHeight="12.75" x14ac:dyDescent="0.2"/>
  <cols>
    <col min="1" max="1" width="9.7109375" style="9"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16384" width="11.42578125" style="8"/>
  </cols>
  <sheetData>
    <row r="1" spans="1:11" s="4" customFormat="1" ht="14.25" x14ac:dyDescent="0.2">
      <c r="A1" s="56" t="s">
        <v>0</v>
      </c>
      <c r="B1" s="56"/>
      <c r="C1" s="56"/>
      <c r="D1" s="56"/>
      <c r="E1" s="1"/>
      <c r="F1" s="2"/>
      <c r="G1" s="2"/>
      <c r="H1" s="3"/>
    </row>
    <row r="2" spans="1:11" ht="14.25" customHeight="1" x14ac:dyDescent="0.2">
      <c r="A2" s="56" t="s">
        <v>1</v>
      </c>
      <c r="B2" s="56"/>
      <c r="C2" s="56"/>
      <c r="D2" s="56"/>
    </row>
    <row r="3" spans="1:11" ht="10.5" customHeight="1" x14ac:dyDescent="0.2"/>
    <row r="4" spans="1:11" ht="10.5" customHeight="1" x14ac:dyDescent="0.2"/>
    <row r="5" spans="1:11" x14ac:dyDescent="0.2">
      <c r="A5" s="12" t="s">
        <v>2</v>
      </c>
      <c r="B5" s="12"/>
      <c r="C5" s="13"/>
      <c r="D5" s="13"/>
    </row>
    <row r="6" spans="1:11" ht="11.25" customHeight="1" x14ac:dyDescent="0.2"/>
    <row r="7" spans="1:11" x14ac:dyDescent="0.2">
      <c r="A7" s="14" t="s">
        <v>3</v>
      </c>
      <c r="B7" s="15" t="s">
        <v>4</v>
      </c>
      <c r="C7" s="16"/>
      <c r="F7" s="17">
        <v>1</v>
      </c>
      <c r="G7" s="17">
        <v>2</v>
      </c>
      <c r="H7" s="18">
        <v>3</v>
      </c>
      <c r="I7" s="19"/>
      <c r="J7" s="19"/>
      <c r="K7" s="19"/>
    </row>
    <row r="8" spans="1:11" x14ac:dyDescent="0.2">
      <c r="A8" s="14"/>
      <c r="B8" s="15"/>
      <c r="C8" s="16"/>
      <c r="F8" s="17"/>
      <c r="G8" s="17"/>
      <c r="H8" s="18"/>
      <c r="I8" s="19"/>
      <c r="J8" s="19"/>
      <c r="K8" s="19"/>
    </row>
    <row r="9" spans="1:11" x14ac:dyDescent="0.2">
      <c r="A9" s="14">
        <v>0</v>
      </c>
      <c r="B9" s="15" t="s">
        <v>5</v>
      </c>
      <c r="C9" s="16"/>
      <c r="D9" s="11">
        <f>+C11+C14+C20+C24</f>
        <v>31460474.600000001</v>
      </c>
      <c r="F9" s="17"/>
      <c r="G9" s="17"/>
      <c r="H9" s="18"/>
      <c r="I9" s="19"/>
      <c r="J9" s="19"/>
      <c r="K9" s="19"/>
    </row>
    <row r="10" spans="1:11" x14ac:dyDescent="0.2">
      <c r="A10" s="14"/>
      <c r="B10" s="15"/>
      <c r="C10" s="16"/>
      <c r="F10" s="17"/>
      <c r="G10" s="17"/>
      <c r="H10" s="18"/>
      <c r="I10" s="19"/>
      <c r="J10" s="19"/>
      <c r="K10" s="19"/>
    </row>
    <row r="11" spans="1:11" x14ac:dyDescent="0.2">
      <c r="A11" s="14">
        <v>0.01</v>
      </c>
      <c r="B11" s="15" t="s">
        <v>6</v>
      </c>
      <c r="C11" s="11">
        <f>SUM(C12:C12)</f>
        <v>17863080</v>
      </c>
      <c r="F11" s="17"/>
      <c r="G11" s="17"/>
      <c r="H11" s="18"/>
      <c r="I11" s="19"/>
      <c r="J11" s="19"/>
      <c r="K11" s="19"/>
    </row>
    <row r="12" spans="1:11" x14ac:dyDescent="0.2">
      <c r="A12" s="9" t="s">
        <v>7</v>
      </c>
      <c r="B12" s="10" t="s">
        <v>8</v>
      </c>
      <c r="C12" s="16">
        <v>17863080</v>
      </c>
      <c r="F12" s="17"/>
      <c r="G12" s="17"/>
      <c r="H12" s="18"/>
      <c r="I12" s="19"/>
      <c r="J12" s="19"/>
      <c r="K12" s="19"/>
    </row>
    <row r="13" spans="1:11" x14ac:dyDescent="0.2">
      <c r="A13" s="20"/>
      <c r="B13" s="20"/>
      <c r="C13" s="16"/>
      <c r="F13" s="17"/>
      <c r="G13" s="17"/>
      <c r="H13" s="18"/>
      <c r="I13" s="19"/>
      <c r="J13" s="19"/>
      <c r="K13" s="19"/>
    </row>
    <row r="14" spans="1:11" x14ac:dyDescent="0.2">
      <c r="A14" s="14">
        <v>0.02</v>
      </c>
      <c r="B14" s="15" t="s">
        <v>9</v>
      </c>
      <c r="C14" s="11">
        <f>SUM(C15:C18)</f>
        <v>8220887</v>
      </c>
      <c r="F14" s="17"/>
      <c r="G14" s="17"/>
      <c r="H14" s="18"/>
      <c r="I14" s="19"/>
      <c r="J14" s="19"/>
      <c r="K14" s="19"/>
    </row>
    <row r="15" spans="1:11" x14ac:dyDescent="0.2">
      <c r="A15" s="20" t="s">
        <v>10</v>
      </c>
      <c r="B15" s="20" t="s">
        <v>11</v>
      </c>
      <c r="C15" s="16">
        <v>2390044</v>
      </c>
      <c r="F15" s="17"/>
      <c r="G15" s="17"/>
      <c r="H15" s="18"/>
      <c r="I15" s="19"/>
      <c r="J15" s="19"/>
      <c r="K15" s="19"/>
    </row>
    <row r="16" spans="1:11" x14ac:dyDescent="0.2">
      <c r="A16" s="20" t="s">
        <v>12</v>
      </c>
      <c r="B16" s="20" t="s">
        <v>13</v>
      </c>
      <c r="C16" s="16">
        <v>2006459</v>
      </c>
      <c r="F16" s="17"/>
      <c r="G16" s="17"/>
      <c r="H16" s="18"/>
      <c r="I16" s="19"/>
      <c r="J16" s="19"/>
      <c r="K16" s="19"/>
    </row>
    <row r="17" spans="1:11" x14ac:dyDescent="0.2">
      <c r="A17" s="20" t="s">
        <v>14</v>
      </c>
      <c r="B17" s="20" t="s">
        <v>15</v>
      </c>
      <c r="C17" s="16">
        <v>3313409</v>
      </c>
      <c r="F17" s="17"/>
      <c r="G17" s="17"/>
      <c r="H17" s="18"/>
      <c r="I17" s="19"/>
      <c r="J17" s="19"/>
      <c r="K17" s="19"/>
    </row>
    <row r="18" spans="1:11" x14ac:dyDescent="0.2">
      <c r="A18" s="20" t="s">
        <v>16</v>
      </c>
      <c r="B18" s="20" t="s">
        <v>17</v>
      </c>
      <c r="C18" s="16">
        <v>510975</v>
      </c>
      <c r="F18" s="17"/>
      <c r="G18" s="17"/>
      <c r="H18" s="18"/>
      <c r="I18" s="19"/>
      <c r="J18" s="19"/>
      <c r="K18" s="19"/>
    </row>
    <row r="19" spans="1:11" x14ac:dyDescent="0.2">
      <c r="A19" s="20"/>
      <c r="B19" s="20"/>
      <c r="C19" s="16"/>
      <c r="F19" s="17"/>
      <c r="G19" s="17"/>
      <c r="H19" s="18"/>
      <c r="I19" s="19"/>
      <c r="J19" s="19"/>
      <c r="K19" s="19"/>
    </row>
    <row r="20" spans="1:11" x14ac:dyDescent="0.2">
      <c r="A20" s="14">
        <v>0.04</v>
      </c>
      <c r="B20" s="15" t="s">
        <v>18</v>
      </c>
      <c r="C20" s="11">
        <f>SUM(C21:C22)</f>
        <v>2347557.0499999998</v>
      </c>
      <c r="F20" s="17"/>
      <c r="G20" s="17"/>
      <c r="H20" s="18"/>
      <c r="I20" s="19"/>
      <c r="J20" s="19"/>
      <c r="K20" s="19"/>
    </row>
    <row r="21" spans="1:11" x14ac:dyDescent="0.2">
      <c r="A21" s="20" t="s">
        <v>19</v>
      </c>
      <c r="B21" s="20" t="s">
        <v>20</v>
      </c>
      <c r="C21" s="16">
        <v>2227169.5</v>
      </c>
      <c r="F21" s="17"/>
      <c r="G21" s="17"/>
      <c r="H21" s="18"/>
      <c r="I21" s="19"/>
      <c r="J21" s="19"/>
      <c r="K21" s="19"/>
    </row>
    <row r="22" spans="1:11" x14ac:dyDescent="0.2">
      <c r="A22" s="20" t="s">
        <v>21</v>
      </c>
      <c r="B22" s="20" t="s">
        <v>22</v>
      </c>
      <c r="C22" s="16">
        <v>120387.55</v>
      </c>
      <c r="F22" s="17"/>
      <c r="G22" s="17"/>
      <c r="H22" s="18"/>
      <c r="I22" s="19"/>
      <c r="J22" s="19"/>
      <c r="K22" s="19"/>
    </row>
    <row r="23" spans="1:11" x14ac:dyDescent="0.2">
      <c r="A23" s="21"/>
      <c r="B23" s="22"/>
      <c r="C23" s="16"/>
      <c r="F23" s="17"/>
      <c r="G23" s="17"/>
      <c r="H23" s="18"/>
      <c r="I23" s="19"/>
      <c r="J23" s="19"/>
      <c r="K23" s="19"/>
    </row>
    <row r="24" spans="1:11" ht="25.5" x14ac:dyDescent="0.2">
      <c r="A24" s="14">
        <v>0.05</v>
      </c>
      <c r="B24" s="15" t="s">
        <v>23</v>
      </c>
      <c r="C24" s="11">
        <f>SUM(C25:C28)</f>
        <v>3028950.55</v>
      </c>
      <c r="F24" s="17"/>
      <c r="G24" s="17"/>
      <c r="H24" s="18"/>
      <c r="I24" s="19"/>
      <c r="J24" s="19"/>
      <c r="K24" s="19"/>
    </row>
    <row r="25" spans="1:11" x14ac:dyDescent="0.2">
      <c r="A25" s="20" t="s">
        <v>24</v>
      </c>
      <c r="B25" s="20" t="s">
        <v>25</v>
      </c>
      <c r="C25" s="16">
        <v>1223137.3999999999</v>
      </c>
      <c r="F25" s="17"/>
      <c r="G25" s="17"/>
      <c r="H25" s="18"/>
      <c r="I25" s="19"/>
      <c r="J25" s="19"/>
      <c r="K25" s="19"/>
    </row>
    <row r="26" spans="1:11" x14ac:dyDescent="0.2">
      <c r="A26" s="20" t="s">
        <v>26</v>
      </c>
      <c r="B26" s="20" t="s">
        <v>27</v>
      </c>
      <c r="C26" s="16">
        <v>361162.65</v>
      </c>
      <c r="F26" s="17"/>
      <c r="G26" s="17"/>
      <c r="H26" s="18"/>
      <c r="I26" s="19"/>
      <c r="J26" s="19"/>
      <c r="K26" s="19"/>
    </row>
    <row r="27" spans="1:11" x14ac:dyDescent="0.2">
      <c r="A27" s="20" t="s">
        <v>28</v>
      </c>
      <c r="B27" s="20" t="s">
        <v>29</v>
      </c>
      <c r="C27" s="16">
        <v>722325.25</v>
      </c>
      <c r="F27" s="17"/>
      <c r="G27" s="17"/>
      <c r="H27" s="18"/>
      <c r="I27" s="19"/>
      <c r="J27" s="19"/>
      <c r="K27" s="19"/>
    </row>
    <row r="28" spans="1:11" x14ac:dyDescent="0.2">
      <c r="A28" s="20" t="s">
        <v>30</v>
      </c>
      <c r="B28" s="22" t="s">
        <v>31</v>
      </c>
      <c r="C28" s="16">
        <v>722325.25</v>
      </c>
      <c r="F28" s="17"/>
      <c r="G28" s="17"/>
      <c r="H28" s="18"/>
      <c r="I28" s="19"/>
      <c r="J28" s="19"/>
      <c r="K28" s="19"/>
    </row>
    <row r="29" spans="1:11" hidden="1" x14ac:dyDescent="0.2">
      <c r="A29" s="14"/>
      <c r="B29" s="15"/>
      <c r="C29" s="11"/>
      <c r="F29" s="17"/>
      <c r="G29" s="17"/>
      <c r="H29" s="18"/>
      <c r="I29" s="19"/>
      <c r="J29" s="19"/>
      <c r="K29" s="19"/>
    </row>
    <row r="30" spans="1:11" hidden="1" x14ac:dyDescent="0.2">
      <c r="A30" s="14" t="s">
        <v>32</v>
      </c>
      <c r="B30" s="15" t="s">
        <v>33</v>
      </c>
      <c r="C30" s="16"/>
      <c r="D30" s="11">
        <f>+C32++C36+C39</f>
        <v>0</v>
      </c>
      <c r="F30" s="17"/>
      <c r="G30" s="17"/>
      <c r="H30" s="18"/>
      <c r="I30" s="19"/>
      <c r="J30" s="19"/>
      <c r="K30" s="19"/>
    </row>
    <row r="31" spans="1:11" hidden="1" x14ac:dyDescent="0.2">
      <c r="A31" s="14"/>
      <c r="B31" s="15"/>
      <c r="C31" s="16"/>
      <c r="F31" s="17"/>
      <c r="G31" s="17"/>
      <c r="H31" s="18"/>
      <c r="I31" s="19"/>
      <c r="J31" s="19"/>
      <c r="K31" s="19"/>
    </row>
    <row r="32" spans="1:11" hidden="1" x14ac:dyDescent="0.2">
      <c r="A32" s="14" t="s">
        <v>34</v>
      </c>
      <c r="B32" s="15" t="s">
        <v>35</v>
      </c>
      <c r="C32" s="11">
        <f>SUM(C33:C34)</f>
        <v>0</v>
      </c>
      <c r="F32" s="17"/>
      <c r="G32" s="17"/>
      <c r="H32" s="18"/>
      <c r="I32" s="19"/>
      <c r="J32" s="19"/>
      <c r="K32" s="19"/>
    </row>
    <row r="33" spans="1:11" hidden="1" x14ac:dyDescent="0.2">
      <c r="A33" s="9" t="s">
        <v>36</v>
      </c>
      <c r="B33" s="9" t="s">
        <v>37</v>
      </c>
      <c r="C33" s="16"/>
      <c r="F33" s="17"/>
      <c r="G33" s="17"/>
      <c r="H33" s="18"/>
      <c r="I33" s="19"/>
      <c r="J33" s="19"/>
      <c r="K33" s="19"/>
    </row>
    <row r="34" spans="1:11" hidden="1" x14ac:dyDescent="0.2">
      <c r="A34" s="9" t="s">
        <v>38</v>
      </c>
      <c r="B34" s="23" t="s">
        <v>39</v>
      </c>
      <c r="C34" s="16"/>
      <c r="F34" s="17"/>
      <c r="G34" s="17"/>
      <c r="H34" s="18"/>
      <c r="I34" s="19"/>
      <c r="J34" s="19"/>
      <c r="K34" s="19"/>
    </row>
    <row r="35" spans="1:11" hidden="1" x14ac:dyDescent="0.2">
      <c r="B35" s="23"/>
      <c r="C35" s="16"/>
      <c r="F35" s="17"/>
      <c r="G35" s="17"/>
      <c r="H35" s="18"/>
      <c r="I35" s="19"/>
      <c r="J35" s="19"/>
      <c r="K35" s="19"/>
    </row>
    <row r="36" spans="1:11" hidden="1" x14ac:dyDescent="0.2">
      <c r="A36" s="14" t="s">
        <v>40</v>
      </c>
      <c r="B36" s="24" t="s">
        <v>41</v>
      </c>
      <c r="C36" s="11">
        <f>SUM(C37)</f>
        <v>0</v>
      </c>
      <c r="F36" s="25">
        <v>0.46</v>
      </c>
      <c r="G36" s="25">
        <v>0.13</v>
      </c>
      <c r="H36" s="26">
        <v>0.41</v>
      </c>
      <c r="I36" s="19"/>
      <c r="J36" s="19"/>
      <c r="K36" s="19"/>
    </row>
    <row r="37" spans="1:11" hidden="1" x14ac:dyDescent="0.2">
      <c r="A37" s="9" t="s">
        <v>42</v>
      </c>
      <c r="B37" s="9" t="s">
        <v>43</v>
      </c>
      <c r="C37" s="16"/>
      <c r="F37" s="27"/>
      <c r="G37" s="27"/>
      <c r="H37" s="28"/>
      <c r="I37" s="19"/>
      <c r="J37" s="19"/>
      <c r="K37" s="19"/>
    </row>
    <row r="38" spans="1:11" hidden="1" x14ac:dyDescent="0.2">
      <c r="B38" s="9"/>
      <c r="C38" s="16"/>
      <c r="F38" s="27"/>
      <c r="G38" s="27"/>
      <c r="H38" s="28"/>
      <c r="I38" s="19"/>
      <c r="J38" s="19"/>
      <c r="K38" s="19"/>
    </row>
    <row r="39" spans="1:11" hidden="1" x14ac:dyDescent="0.2">
      <c r="A39" s="14" t="s">
        <v>44</v>
      </c>
      <c r="B39" s="15" t="s">
        <v>45</v>
      </c>
      <c r="C39" s="11">
        <f>SUM(C40:C41)</f>
        <v>0</v>
      </c>
    </row>
    <row r="40" spans="1:11" hidden="1" x14ac:dyDescent="0.2">
      <c r="A40" s="9" t="s">
        <v>46</v>
      </c>
      <c r="B40" s="9" t="s">
        <v>47</v>
      </c>
      <c r="C40" s="16"/>
    </row>
    <row r="41" spans="1:11" ht="25.5" hidden="1" x14ac:dyDescent="0.2">
      <c r="A41" s="9" t="s">
        <v>48</v>
      </c>
      <c r="B41" s="23" t="s">
        <v>49</v>
      </c>
      <c r="C41" s="16"/>
    </row>
    <row r="42" spans="1:11" hidden="1" x14ac:dyDescent="0.2">
      <c r="B42" s="9"/>
      <c r="C42" s="16"/>
    </row>
    <row r="43" spans="1:11" hidden="1" x14ac:dyDescent="0.2">
      <c r="A43" s="14" t="s">
        <v>50</v>
      </c>
      <c r="B43" s="24" t="s">
        <v>51</v>
      </c>
      <c r="C43" s="16"/>
      <c r="D43" s="11">
        <f>+C45+C48</f>
        <v>0</v>
      </c>
    </row>
    <row r="44" spans="1:11" hidden="1" x14ac:dyDescent="0.2">
      <c r="A44" s="14"/>
      <c r="B44" s="24"/>
      <c r="C44" s="16"/>
    </row>
    <row r="45" spans="1:11" hidden="1" x14ac:dyDescent="0.2">
      <c r="A45" s="14" t="s">
        <v>52</v>
      </c>
      <c r="B45" s="15" t="s">
        <v>53</v>
      </c>
      <c r="C45" s="11">
        <f>SUM(C46:C46)</f>
        <v>0</v>
      </c>
    </row>
    <row r="46" spans="1:11" hidden="1" x14ac:dyDescent="0.2">
      <c r="A46" s="9" t="s">
        <v>54</v>
      </c>
      <c r="B46" s="9" t="s">
        <v>55</v>
      </c>
      <c r="C46" s="16"/>
    </row>
    <row r="47" spans="1:11" hidden="1" x14ac:dyDescent="0.2">
      <c r="B47" s="9"/>
      <c r="C47" s="16"/>
    </row>
    <row r="48" spans="1:11" hidden="1" x14ac:dyDescent="0.2">
      <c r="A48" s="14" t="s">
        <v>56</v>
      </c>
      <c r="B48" s="24" t="s">
        <v>57</v>
      </c>
      <c r="C48" s="11">
        <f>SUM(C49:C49)</f>
        <v>0</v>
      </c>
    </row>
    <row r="49" spans="1:18" hidden="1" x14ac:dyDescent="0.2">
      <c r="A49" s="9" t="s">
        <v>58</v>
      </c>
      <c r="B49" s="9" t="s">
        <v>59</v>
      </c>
      <c r="C49" s="16"/>
    </row>
    <row r="50" spans="1:18" hidden="1" x14ac:dyDescent="0.2">
      <c r="B50" s="9"/>
      <c r="C50" s="16"/>
    </row>
    <row r="51" spans="1:18" hidden="1" x14ac:dyDescent="0.2">
      <c r="A51" s="14" t="s">
        <v>60</v>
      </c>
      <c r="B51" s="15" t="s">
        <v>61</v>
      </c>
      <c r="C51" s="16"/>
      <c r="D51" s="11">
        <f>+C53+C58</f>
        <v>0</v>
      </c>
    </row>
    <row r="52" spans="1:18" hidden="1" x14ac:dyDescent="0.2">
      <c r="A52" s="14"/>
      <c r="B52" s="15"/>
      <c r="C52" s="16"/>
    </row>
    <row r="53" spans="1:18" hidden="1" x14ac:dyDescent="0.2">
      <c r="A53" s="14" t="s">
        <v>62</v>
      </c>
      <c r="B53" s="15" t="s">
        <v>63</v>
      </c>
      <c r="C53" s="11">
        <f>SUM(C54:C56)</f>
        <v>0</v>
      </c>
    </row>
    <row r="54" spans="1:18" hidden="1" x14ac:dyDescent="0.2">
      <c r="A54" s="9" t="s">
        <v>64</v>
      </c>
      <c r="B54" s="10" t="s">
        <v>65</v>
      </c>
      <c r="C54" s="16"/>
    </row>
    <row r="55" spans="1:18" hidden="1" x14ac:dyDescent="0.2">
      <c r="A55" s="9" t="s">
        <v>66</v>
      </c>
      <c r="B55" s="10" t="s">
        <v>67</v>
      </c>
      <c r="C55" s="16"/>
    </row>
    <row r="56" spans="1:18" hidden="1" x14ac:dyDescent="0.2">
      <c r="C56" s="16"/>
    </row>
    <row r="57" spans="1:18" hidden="1" x14ac:dyDescent="0.2">
      <c r="B57" s="9"/>
      <c r="C57" s="16"/>
      <c r="R57" s="11"/>
    </row>
    <row r="58" spans="1:18" hidden="1" x14ac:dyDescent="0.2">
      <c r="A58" s="14" t="s">
        <v>68</v>
      </c>
      <c r="B58" s="14" t="s">
        <v>69</v>
      </c>
      <c r="C58" s="11">
        <f>+C59</f>
        <v>0</v>
      </c>
    </row>
    <row r="59" spans="1:18" hidden="1" x14ac:dyDescent="0.2">
      <c r="A59" s="9" t="s">
        <v>70</v>
      </c>
      <c r="B59" s="9" t="s">
        <v>71</v>
      </c>
      <c r="C59" s="16"/>
    </row>
    <row r="60" spans="1:18" hidden="1" x14ac:dyDescent="0.2">
      <c r="B60" s="9"/>
      <c r="C60" s="16"/>
    </row>
    <row r="61" spans="1:18" hidden="1" x14ac:dyDescent="0.2">
      <c r="A61" s="14">
        <v>6</v>
      </c>
      <c r="B61" s="15" t="s">
        <v>72</v>
      </c>
      <c r="C61" s="16"/>
      <c r="D61" s="11">
        <f>+C64</f>
        <v>0</v>
      </c>
    </row>
    <row r="62" spans="1:18" hidden="1" x14ac:dyDescent="0.2">
      <c r="A62" s="14"/>
      <c r="B62" s="15"/>
      <c r="C62" s="16"/>
    </row>
    <row r="63" spans="1:18" ht="25.5" hidden="1" x14ac:dyDescent="0.2">
      <c r="A63" s="14">
        <v>6.07</v>
      </c>
      <c r="B63" s="15" t="s">
        <v>73</v>
      </c>
      <c r="C63" s="11">
        <f>+C64</f>
        <v>0</v>
      </c>
    </row>
    <row r="64" spans="1:18" hidden="1" x14ac:dyDescent="0.2">
      <c r="A64" s="9" t="s">
        <v>74</v>
      </c>
      <c r="B64" s="9" t="s">
        <v>75</v>
      </c>
      <c r="C64" s="16"/>
    </row>
    <row r="65" spans="1:20" hidden="1" x14ac:dyDescent="0.2">
      <c r="B65" s="9"/>
      <c r="C65" s="16"/>
      <c r="Q65" s="29"/>
    </row>
    <row r="66" spans="1:20" ht="13.5" thickBot="1" x14ac:dyDescent="0.25">
      <c r="B66" s="30" t="s">
        <v>76</v>
      </c>
      <c r="D66" s="31">
        <f>SUM(D9:D65)</f>
        <v>31460474.600000001</v>
      </c>
      <c r="T66" s="29"/>
    </row>
    <row r="67" spans="1:20" ht="13.5" thickTop="1" x14ac:dyDescent="0.2">
      <c r="B67" s="30"/>
    </row>
    <row r="68" spans="1:20" x14ac:dyDescent="0.2">
      <c r="A68" s="32" t="s">
        <v>77</v>
      </c>
      <c r="B68" s="32"/>
      <c r="D68" s="11" t="s">
        <v>78</v>
      </c>
    </row>
    <row r="69" spans="1:20" x14ac:dyDescent="0.2">
      <c r="A69" s="33"/>
      <c r="B69" s="30"/>
      <c r="D69" s="11" t="s">
        <v>79</v>
      </c>
    </row>
    <row r="70" spans="1:20" x14ac:dyDescent="0.2">
      <c r="A70" s="33" t="s">
        <v>3</v>
      </c>
      <c r="B70" s="30" t="s">
        <v>4</v>
      </c>
    </row>
    <row r="71" spans="1:20" x14ac:dyDescent="0.2">
      <c r="A71" s="33"/>
      <c r="B71" s="30"/>
    </row>
    <row r="72" spans="1:20" x14ac:dyDescent="0.2">
      <c r="A72" s="14">
        <v>0</v>
      </c>
      <c r="B72" s="24" t="s">
        <v>5</v>
      </c>
      <c r="C72" s="16"/>
      <c r="D72" s="11">
        <f>+C74+C77</f>
        <v>7089746.0499999998</v>
      </c>
    </row>
    <row r="73" spans="1:20" x14ac:dyDescent="0.2">
      <c r="A73" s="14"/>
      <c r="B73" s="24"/>
      <c r="C73" s="16"/>
    </row>
    <row r="74" spans="1:20" hidden="1" x14ac:dyDescent="0.2">
      <c r="A74" s="14">
        <v>0.01</v>
      </c>
      <c r="B74" s="15" t="s">
        <v>6</v>
      </c>
      <c r="C74" s="11">
        <f>+C75</f>
        <v>0</v>
      </c>
    </row>
    <row r="75" spans="1:20" hidden="1" x14ac:dyDescent="0.2">
      <c r="A75" s="20" t="s">
        <v>7</v>
      </c>
      <c r="B75" s="20" t="s">
        <v>8</v>
      </c>
      <c r="C75" s="16"/>
    </row>
    <row r="76" spans="1:20" hidden="1" x14ac:dyDescent="0.2">
      <c r="A76" s="20"/>
      <c r="B76" s="20"/>
      <c r="C76" s="16"/>
    </row>
    <row r="77" spans="1:20" x14ac:dyDescent="0.2">
      <c r="A77" s="14">
        <v>0.03</v>
      </c>
      <c r="B77" s="15" t="s">
        <v>80</v>
      </c>
      <c r="C77" s="11">
        <f>SUM(C78:C80)</f>
        <v>7089746.0499999998</v>
      </c>
    </row>
    <row r="78" spans="1:20" hidden="1" x14ac:dyDescent="0.2">
      <c r="A78" s="8" t="s">
        <v>10</v>
      </c>
      <c r="B78" s="8" t="s">
        <v>11</v>
      </c>
      <c r="C78" s="16"/>
    </row>
    <row r="79" spans="1:20" hidden="1" x14ac:dyDescent="0.2">
      <c r="A79" s="20" t="s">
        <v>14</v>
      </c>
      <c r="B79" s="20" t="s">
        <v>15</v>
      </c>
      <c r="C79" s="16"/>
    </row>
    <row r="80" spans="1:20" x14ac:dyDescent="0.2">
      <c r="A80" s="20" t="s">
        <v>81</v>
      </c>
      <c r="B80" s="20" t="s">
        <v>82</v>
      </c>
      <c r="C80" s="16">
        <v>7089746.0499999998</v>
      </c>
      <c r="D80" s="34"/>
    </row>
    <row r="81" spans="1:4" x14ac:dyDescent="0.2">
      <c r="A81" s="20"/>
      <c r="B81" s="20"/>
      <c r="C81" s="16"/>
      <c r="D81" s="34"/>
    </row>
    <row r="82" spans="1:4" hidden="1" x14ac:dyDescent="0.2">
      <c r="A82" s="14" t="s">
        <v>32</v>
      </c>
      <c r="B82" s="24" t="s">
        <v>33</v>
      </c>
      <c r="C82" s="16"/>
      <c r="D82" s="35">
        <f>+C84+C88+C91+C95</f>
        <v>0</v>
      </c>
    </row>
    <row r="83" spans="1:4" hidden="1" x14ac:dyDescent="0.2">
      <c r="A83" s="14"/>
      <c r="B83" s="24"/>
      <c r="C83" s="16"/>
      <c r="D83" s="35"/>
    </row>
    <row r="84" spans="1:4" hidden="1" x14ac:dyDescent="0.2">
      <c r="A84" s="14" t="s">
        <v>83</v>
      </c>
      <c r="B84" s="14" t="s">
        <v>84</v>
      </c>
      <c r="C84" s="11">
        <f>SUM(C85:C86)</f>
        <v>0</v>
      </c>
      <c r="D84" s="35"/>
    </row>
    <row r="85" spans="1:4" hidden="1" x14ac:dyDescent="0.2">
      <c r="A85" s="9" t="s">
        <v>85</v>
      </c>
      <c r="B85" s="9" t="s">
        <v>86</v>
      </c>
      <c r="C85" s="16"/>
      <c r="D85" s="35"/>
    </row>
    <row r="86" spans="1:4" hidden="1" x14ac:dyDescent="0.2">
      <c r="A86" s="9" t="s">
        <v>87</v>
      </c>
      <c r="B86" s="9" t="s">
        <v>88</v>
      </c>
      <c r="C86" s="16"/>
      <c r="D86" s="35"/>
    </row>
    <row r="87" spans="1:4" hidden="1" x14ac:dyDescent="0.2">
      <c r="B87" s="9"/>
      <c r="C87" s="16"/>
      <c r="D87" s="35"/>
    </row>
    <row r="88" spans="1:4" hidden="1" x14ac:dyDescent="0.2">
      <c r="A88" s="14" t="s">
        <v>34</v>
      </c>
      <c r="B88" s="15" t="s">
        <v>35</v>
      </c>
      <c r="C88" s="11">
        <f>SUM(C89:C89)</f>
        <v>0</v>
      </c>
      <c r="D88" s="35"/>
    </row>
    <row r="89" spans="1:4" hidden="1" x14ac:dyDescent="0.2">
      <c r="A89" s="9" t="s">
        <v>89</v>
      </c>
      <c r="B89" s="9" t="s">
        <v>90</v>
      </c>
      <c r="C89" s="16"/>
      <c r="D89" s="35"/>
    </row>
    <row r="90" spans="1:4" hidden="1" x14ac:dyDescent="0.2">
      <c r="B90" s="9"/>
      <c r="C90" s="16"/>
      <c r="D90" s="35"/>
    </row>
    <row r="91" spans="1:4" hidden="1" x14ac:dyDescent="0.2">
      <c r="A91" s="14" t="s">
        <v>40</v>
      </c>
      <c r="B91" s="15" t="s">
        <v>41</v>
      </c>
      <c r="C91" s="11">
        <f>SUM(C92:C93)</f>
        <v>0</v>
      </c>
      <c r="D91" s="35"/>
    </row>
    <row r="92" spans="1:4" hidden="1" x14ac:dyDescent="0.2">
      <c r="A92" s="9" t="s">
        <v>91</v>
      </c>
      <c r="B92" s="9" t="s">
        <v>92</v>
      </c>
      <c r="C92" s="16"/>
      <c r="D92" s="35"/>
    </row>
    <row r="93" spans="1:4" hidden="1" x14ac:dyDescent="0.2">
      <c r="A93" s="9" t="s">
        <v>93</v>
      </c>
      <c r="B93" s="9" t="s">
        <v>94</v>
      </c>
      <c r="C93" s="16"/>
      <c r="D93" s="35"/>
    </row>
    <row r="94" spans="1:4" hidden="1" x14ac:dyDescent="0.2">
      <c r="B94" s="9"/>
      <c r="C94" s="16"/>
      <c r="D94" s="35"/>
    </row>
    <row r="95" spans="1:4" hidden="1" x14ac:dyDescent="0.2">
      <c r="A95" s="14" t="s">
        <v>95</v>
      </c>
      <c r="B95" s="36" t="s">
        <v>96</v>
      </c>
      <c r="C95" s="11">
        <f>SUM(C96:C96)</f>
        <v>0</v>
      </c>
      <c r="D95" s="34"/>
    </row>
    <row r="96" spans="1:4" hidden="1" x14ac:dyDescent="0.2">
      <c r="A96" s="9" t="s">
        <v>97</v>
      </c>
      <c r="B96" s="9" t="s">
        <v>98</v>
      </c>
      <c r="C96" s="16"/>
      <c r="D96" s="34"/>
    </row>
    <row r="97" spans="1:18" hidden="1" x14ac:dyDescent="0.2">
      <c r="B97" s="9"/>
      <c r="C97" s="16"/>
      <c r="D97" s="34"/>
    </row>
    <row r="98" spans="1:18" x14ac:dyDescent="0.2">
      <c r="A98" s="14">
        <v>6</v>
      </c>
      <c r="B98" s="15" t="s">
        <v>72</v>
      </c>
      <c r="C98" s="16"/>
      <c r="D98" s="37">
        <f>+C100</f>
        <v>24370728.550000001</v>
      </c>
    </row>
    <row r="99" spans="1:18" x14ac:dyDescent="0.2">
      <c r="A99" s="14"/>
      <c r="B99" s="15"/>
      <c r="C99" s="16"/>
      <c r="D99" s="34"/>
    </row>
    <row r="100" spans="1:18" x14ac:dyDescent="0.2">
      <c r="A100" s="14">
        <v>6.03</v>
      </c>
      <c r="B100" s="15" t="s">
        <v>99</v>
      </c>
      <c r="C100" s="11">
        <f>+C101</f>
        <v>24370728.550000001</v>
      </c>
      <c r="D100" s="34"/>
    </row>
    <row r="101" spans="1:18" x14ac:dyDescent="0.2">
      <c r="A101" s="9" t="s">
        <v>100</v>
      </c>
      <c r="B101" s="9" t="s">
        <v>101</v>
      </c>
      <c r="C101" s="16">
        <v>24370728.550000001</v>
      </c>
      <c r="D101" s="34"/>
    </row>
    <row r="102" spans="1:18" x14ac:dyDescent="0.2">
      <c r="B102" s="23"/>
      <c r="C102" s="16"/>
      <c r="D102" s="34"/>
    </row>
    <row r="103" spans="1:18" hidden="1" x14ac:dyDescent="0.2">
      <c r="B103" s="9"/>
      <c r="C103" s="11"/>
      <c r="D103" s="34"/>
    </row>
    <row r="104" spans="1:18" ht="13.5" thickBot="1" x14ac:dyDescent="0.25">
      <c r="B104" s="30" t="s">
        <v>102</v>
      </c>
      <c r="D104" s="31">
        <f>SUM(D72:D103)</f>
        <v>31460474.600000001</v>
      </c>
      <c r="R104" s="38">
        <f>+D104-D66</f>
        <v>0</v>
      </c>
    </row>
    <row r="105" spans="1:18" ht="13.5" thickTop="1" x14ac:dyDescent="0.2"/>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5" firstPageNumber="0" fitToHeight="2" orientation="portrait" r:id="rId1"/>
  <headerFooter alignWithMargins="0"/>
  <rowBreaks count="1" manualBreakCount="1">
    <brk id="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N36"/>
  <sheetViews>
    <sheetView zoomScaleNormal="100" workbookViewId="0">
      <selection sqref="A1:D1"/>
    </sheetView>
  </sheetViews>
  <sheetFormatPr baseColWidth="10" defaultRowHeight="12.75" x14ac:dyDescent="0.2"/>
  <cols>
    <col min="1" max="1" width="9.7109375" style="9" customWidth="1"/>
    <col min="2" max="2" width="55" style="43" customWidth="1"/>
    <col min="3" max="3" width="20" style="5" customWidth="1"/>
    <col min="4" max="4" width="24.5703125" style="11" customWidth="1"/>
    <col min="5" max="5" width="19.5703125" style="5" customWidth="1"/>
    <col min="6" max="6" width="17.28515625" style="8" bestFit="1" customWidth="1"/>
    <col min="7" max="16384" width="11.42578125" style="8"/>
  </cols>
  <sheetData>
    <row r="1" spans="1:6" s="4" customFormat="1" ht="14.25" x14ac:dyDescent="0.2">
      <c r="A1" s="56" t="s">
        <v>0</v>
      </c>
      <c r="B1" s="56"/>
      <c r="C1" s="56"/>
      <c r="D1" s="56"/>
      <c r="E1" s="1"/>
    </row>
    <row r="2" spans="1:6" ht="14.25" x14ac:dyDescent="0.2">
      <c r="A2" s="56" t="s">
        <v>103</v>
      </c>
      <c r="B2" s="56"/>
      <c r="C2" s="56"/>
      <c r="D2" s="56"/>
    </row>
    <row r="5" spans="1:6" x14ac:dyDescent="0.2">
      <c r="A5" s="12" t="s">
        <v>2</v>
      </c>
      <c r="B5" s="12"/>
      <c r="C5" s="13"/>
      <c r="D5" s="13"/>
    </row>
    <row r="6" spans="1:6" x14ac:dyDescent="0.2">
      <c r="B6" s="10"/>
    </row>
    <row r="7" spans="1:6" x14ac:dyDescent="0.2">
      <c r="A7" s="14" t="s">
        <v>3</v>
      </c>
      <c r="B7" s="15" t="s">
        <v>4</v>
      </c>
      <c r="C7" s="16"/>
    </row>
    <row r="8" spans="1:6" x14ac:dyDescent="0.2">
      <c r="A8" s="14"/>
      <c r="B8" s="15"/>
      <c r="C8" s="16"/>
      <c r="F8" s="29"/>
    </row>
    <row r="9" spans="1:6" x14ac:dyDescent="0.2">
      <c r="A9" s="12" t="s">
        <v>2</v>
      </c>
      <c r="B9" s="12"/>
      <c r="C9" s="13"/>
      <c r="D9" s="13"/>
    </row>
    <row r="10" spans="1:6" x14ac:dyDescent="0.2">
      <c r="B10" s="10"/>
    </row>
    <row r="11" spans="1:6" x14ac:dyDescent="0.2">
      <c r="A11" s="14" t="s">
        <v>3</v>
      </c>
      <c r="B11" s="15" t="s">
        <v>4</v>
      </c>
      <c r="C11" s="16"/>
    </row>
    <row r="12" spans="1:6" x14ac:dyDescent="0.2">
      <c r="A12" s="14"/>
      <c r="B12" s="15"/>
      <c r="C12" s="16"/>
    </row>
    <row r="13" spans="1:6" x14ac:dyDescent="0.2">
      <c r="A13" s="14">
        <v>0</v>
      </c>
      <c r="B13" s="15" t="s">
        <v>5</v>
      </c>
      <c r="C13" s="16"/>
      <c r="D13" s="11">
        <f>+C15+C18+C24+C28</f>
        <v>31460474.600000001</v>
      </c>
    </row>
    <row r="14" spans="1:6" x14ac:dyDescent="0.2">
      <c r="A14" s="14"/>
      <c r="B14" s="15"/>
      <c r="C14" s="16"/>
    </row>
    <row r="15" spans="1:6" x14ac:dyDescent="0.2">
      <c r="A15" s="14">
        <v>0.01</v>
      </c>
      <c r="B15" s="15" t="s">
        <v>6</v>
      </c>
      <c r="C15" s="11">
        <f>SUM(C16:C16)</f>
        <v>17863080</v>
      </c>
    </row>
    <row r="16" spans="1:6" x14ac:dyDescent="0.2">
      <c r="A16" s="9" t="s">
        <v>7</v>
      </c>
      <c r="B16" s="10" t="s">
        <v>8</v>
      </c>
      <c r="C16" s="16">
        <v>17863080</v>
      </c>
    </row>
    <row r="17" spans="1:248" x14ac:dyDescent="0.2">
      <c r="A17" s="20"/>
      <c r="B17" s="20"/>
      <c r="C17" s="16"/>
    </row>
    <row r="18" spans="1:248" x14ac:dyDescent="0.2">
      <c r="A18" s="14">
        <v>0.02</v>
      </c>
      <c r="B18" s="15" t="s">
        <v>9</v>
      </c>
      <c r="C18" s="11">
        <f>SUM(C19:C22)</f>
        <v>8220887</v>
      </c>
    </row>
    <row r="19" spans="1:248" x14ac:dyDescent="0.2">
      <c r="A19" s="20" t="s">
        <v>10</v>
      </c>
      <c r="B19" s="20" t="s">
        <v>11</v>
      </c>
      <c r="C19" s="16">
        <v>2390044</v>
      </c>
    </row>
    <row r="20" spans="1:248" x14ac:dyDescent="0.2">
      <c r="A20" s="20" t="s">
        <v>12</v>
      </c>
      <c r="B20" s="20" t="s">
        <v>13</v>
      </c>
      <c r="C20" s="16">
        <v>2006459</v>
      </c>
      <c r="J20" s="39"/>
    </row>
    <row r="21" spans="1:248" x14ac:dyDescent="0.2">
      <c r="A21" s="20" t="s">
        <v>14</v>
      </c>
      <c r="B21" s="20" t="s">
        <v>15</v>
      </c>
      <c r="C21" s="16">
        <v>3313409</v>
      </c>
      <c r="J21" s="39"/>
    </row>
    <row r="22" spans="1:248" x14ac:dyDescent="0.2">
      <c r="A22" s="20" t="s">
        <v>16</v>
      </c>
      <c r="B22" s="20" t="s">
        <v>17</v>
      </c>
      <c r="C22" s="16">
        <v>510975</v>
      </c>
      <c r="J22" s="39"/>
    </row>
    <row r="23" spans="1:248" x14ac:dyDescent="0.2">
      <c r="A23" s="20"/>
      <c r="B23" s="20"/>
      <c r="C23" s="16"/>
      <c r="J23" s="39"/>
    </row>
    <row r="24" spans="1:248" x14ac:dyDescent="0.2">
      <c r="A24" s="14">
        <v>0.04</v>
      </c>
      <c r="B24" s="15" t="s">
        <v>18</v>
      </c>
      <c r="C24" s="11">
        <f>SUM(C25:C26)</f>
        <v>2347557.0499999998</v>
      </c>
      <c r="J24" s="39"/>
    </row>
    <row r="25" spans="1:248" x14ac:dyDescent="0.2">
      <c r="A25" s="20" t="s">
        <v>19</v>
      </c>
      <c r="B25" s="20" t="s">
        <v>20</v>
      </c>
      <c r="C25" s="16">
        <v>2227169.5</v>
      </c>
      <c r="J25" s="39"/>
    </row>
    <row r="26" spans="1:248" x14ac:dyDescent="0.2">
      <c r="A26" s="20" t="s">
        <v>21</v>
      </c>
      <c r="B26" s="20" t="s">
        <v>22</v>
      </c>
      <c r="C26" s="16">
        <v>120387.55</v>
      </c>
      <c r="J26" s="39"/>
    </row>
    <row r="27" spans="1:248" x14ac:dyDescent="0.2">
      <c r="A27" s="21"/>
      <c r="B27" s="22"/>
      <c r="C27" s="16"/>
      <c r="E27" s="40"/>
      <c r="F27" s="41"/>
      <c r="G27" s="40"/>
      <c r="H27" s="41"/>
      <c r="I27" s="40"/>
      <c r="J27" s="41"/>
      <c r="K27" s="40"/>
      <c r="L27" s="41"/>
      <c r="M27" s="40"/>
      <c r="N27" s="41"/>
      <c r="O27" s="40"/>
      <c r="P27" s="41"/>
      <c r="Q27" s="40"/>
      <c r="R27" s="41"/>
      <c r="S27" s="40"/>
      <c r="T27" s="41"/>
      <c r="U27" s="40"/>
      <c r="V27" s="41"/>
      <c r="W27" s="40"/>
      <c r="X27" s="41"/>
      <c r="Y27" s="40"/>
      <c r="Z27" s="41"/>
      <c r="AA27" s="40"/>
      <c r="AB27" s="41"/>
      <c r="AC27" s="40"/>
      <c r="AD27" s="41"/>
      <c r="AE27" s="40"/>
      <c r="AF27" s="41"/>
      <c r="AG27" s="40"/>
      <c r="AH27" s="41"/>
      <c r="AI27" s="40"/>
      <c r="AJ27" s="41"/>
      <c r="AK27" s="40"/>
      <c r="AL27" s="41"/>
      <c r="AM27" s="40"/>
      <c r="AN27" s="41"/>
      <c r="AO27" s="40"/>
      <c r="AP27" s="41"/>
      <c r="AQ27" s="40"/>
      <c r="AR27" s="41"/>
      <c r="AS27" s="40"/>
      <c r="AT27" s="41"/>
      <c r="AU27" s="40"/>
      <c r="AV27" s="41"/>
      <c r="AW27" s="40"/>
      <c r="AX27" s="41"/>
      <c r="AY27" s="40"/>
      <c r="AZ27" s="41"/>
      <c r="BA27" s="40"/>
      <c r="BB27" s="41"/>
      <c r="BC27" s="40"/>
      <c r="BD27" s="41"/>
      <c r="BE27" s="40"/>
      <c r="BF27" s="41"/>
      <c r="BG27" s="40"/>
      <c r="BH27" s="41"/>
      <c r="BI27" s="40"/>
      <c r="BJ27" s="41"/>
      <c r="BK27" s="40"/>
      <c r="BL27" s="41"/>
      <c r="BM27" s="40"/>
      <c r="BN27" s="41"/>
      <c r="BO27" s="40"/>
      <c r="BP27" s="41"/>
      <c r="BQ27" s="40"/>
      <c r="BR27" s="41"/>
      <c r="BS27" s="40"/>
      <c r="BT27" s="41"/>
      <c r="BU27" s="40"/>
      <c r="BV27" s="41"/>
      <c r="BW27" s="40"/>
      <c r="BX27" s="41"/>
      <c r="BY27" s="40"/>
      <c r="BZ27" s="41"/>
      <c r="CA27" s="40"/>
      <c r="CB27" s="41"/>
      <c r="CC27" s="40"/>
      <c r="CD27" s="41"/>
      <c r="CE27" s="40"/>
      <c r="CF27" s="41"/>
      <c r="CG27" s="40"/>
      <c r="CH27" s="41"/>
      <c r="CI27" s="40"/>
      <c r="CJ27" s="41"/>
      <c r="CK27" s="40"/>
      <c r="CL27" s="41"/>
      <c r="CM27" s="40"/>
      <c r="CN27" s="41"/>
      <c r="CO27" s="40"/>
      <c r="CP27" s="41"/>
      <c r="CQ27" s="40"/>
      <c r="CR27" s="41"/>
      <c r="CS27" s="40"/>
      <c r="CT27" s="41"/>
      <c r="CU27" s="40"/>
      <c r="CV27" s="41"/>
      <c r="CW27" s="40"/>
      <c r="CX27" s="41"/>
      <c r="CY27" s="40"/>
      <c r="CZ27" s="41"/>
      <c r="DA27" s="40"/>
      <c r="DB27" s="41"/>
      <c r="DC27" s="40"/>
      <c r="DD27" s="41"/>
      <c r="DE27" s="40"/>
      <c r="DF27" s="41"/>
      <c r="DG27" s="40"/>
      <c r="DH27" s="41"/>
      <c r="DI27" s="40"/>
      <c r="DJ27" s="41"/>
      <c r="DK27" s="40"/>
      <c r="DL27" s="41"/>
      <c r="DM27" s="40"/>
      <c r="DN27" s="41"/>
      <c r="DO27" s="40"/>
      <c r="DP27" s="41"/>
      <c r="DQ27" s="40"/>
      <c r="DR27" s="41"/>
      <c r="DS27" s="40"/>
      <c r="DT27" s="41"/>
      <c r="DU27" s="40"/>
      <c r="DV27" s="41"/>
      <c r="DW27" s="40"/>
      <c r="DX27" s="41"/>
      <c r="DY27" s="40"/>
      <c r="DZ27" s="41"/>
      <c r="EA27" s="40"/>
      <c r="EB27" s="41"/>
      <c r="EC27" s="40"/>
      <c r="ED27" s="41"/>
      <c r="EE27" s="40"/>
      <c r="EF27" s="41"/>
      <c r="EG27" s="40"/>
      <c r="EH27" s="41"/>
      <c r="EI27" s="40"/>
      <c r="EJ27" s="41"/>
      <c r="EK27" s="40"/>
      <c r="EL27" s="41"/>
      <c r="EM27" s="40"/>
      <c r="EN27" s="41"/>
      <c r="EO27" s="40"/>
      <c r="EP27" s="41"/>
      <c r="EQ27" s="40"/>
      <c r="ER27" s="41"/>
      <c r="ES27" s="40"/>
      <c r="ET27" s="41"/>
      <c r="EU27" s="40"/>
      <c r="EV27" s="41"/>
      <c r="EW27" s="40"/>
      <c r="EX27" s="41"/>
      <c r="EY27" s="40"/>
      <c r="EZ27" s="41"/>
      <c r="FA27" s="40"/>
      <c r="FB27" s="41"/>
      <c r="FC27" s="40"/>
      <c r="FD27" s="41"/>
      <c r="FE27" s="40"/>
      <c r="FF27" s="41"/>
      <c r="FG27" s="40"/>
      <c r="FH27" s="41"/>
      <c r="FI27" s="40"/>
      <c r="FJ27" s="41"/>
      <c r="FK27" s="40"/>
      <c r="FL27" s="41"/>
      <c r="FM27" s="40"/>
      <c r="FN27" s="41"/>
      <c r="FO27" s="40"/>
      <c r="FP27" s="41"/>
      <c r="FQ27" s="40"/>
      <c r="FR27" s="41"/>
      <c r="FS27" s="40"/>
      <c r="FT27" s="41"/>
      <c r="FU27" s="40"/>
      <c r="FV27" s="41"/>
      <c r="FW27" s="40"/>
      <c r="FX27" s="41"/>
      <c r="FY27" s="40"/>
      <c r="FZ27" s="41"/>
      <c r="GA27" s="40"/>
      <c r="GB27" s="41"/>
      <c r="GC27" s="40"/>
      <c r="GD27" s="41"/>
      <c r="GE27" s="40"/>
      <c r="GF27" s="41"/>
      <c r="GG27" s="40"/>
      <c r="GH27" s="41"/>
      <c r="GI27" s="40"/>
      <c r="GJ27" s="41"/>
      <c r="GK27" s="40"/>
      <c r="GL27" s="41"/>
      <c r="GM27" s="40"/>
      <c r="GN27" s="41"/>
      <c r="GO27" s="40"/>
      <c r="GP27" s="41"/>
      <c r="GQ27" s="40"/>
      <c r="GR27" s="41"/>
      <c r="GS27" s="40"/>
      <c r="GT27" s="41"/>
      <c r="GU27" s="40"/>
      <c r="GV27" s="41"/>
      <c r="GW27" s="40"/>
      <c r="GX27" s="41"/>
      <c r="GY27" s="40"/>
      <c r="GZ27" s="41"/>
      <c r="HA27" s="40"/>
      <c r="HB27" s="41"/>
      <c r="HC27" s="40"/>
      <c r="HD27" s="41"/>
      <c r="HE27" s="40"/>
      <c r="HF27" s="41"/>
      <c r="HG27" s="40"/>
      <c r="HH27" s="41"/>
      <c r="HI27" s="40"/>
      <c r="HJ27" s="41"/>
      <c r="HK27" s="40"/>
      <c r="HL27" s="41"/>
      <c r="HM27" s="40"/>
      <c r="HN27" s="41"/>
      <c r="HO27" s="40"/>
      <c r="HP27" s="41"/>
      <c r="HQ27" s="40"/>
      <c r="HR27" s="41"/>
      <c r="HS27" s="40"/>
      <c r="HT27" s="41"/>
      <c r="HU27" s="40"/>
      <c r="HV27" s="41"/>
      <c r="HW27" s="40"/>
      <c r="HX27" s="41"/>
      <c r="HY27" s="40"/>
      <c r="HZ27" s="41"/>
      <c r="IA27" s="40"/>
      <c r="IB27" s="41"/>
      <c r="IC27" s="40"/>
      <c r="ID27" s="41"/>
      <c r="IE27" s="40"/>
      <c r="IF27" s="41"/>
      <c r="IG27" s="40"/>
      <c r="IH27" s="41"/>
      <c r="II27" s="40"/>
      <c r="IJ27" s="41"/>
      <c r="IK27" s="40"/>
      <c r="IL27" s="41"/>
      <c r="IM27" s="40"/>
      <c r="IN27" s="41"/>
    </row>
    <row r="28" spans="1:248" x14ac:dyDescent="0.2">
      <c r="A28" s="14">
        <v>0.05</v>
      </c>
      <c r="B28" s="15" t="s">
        <v>23</v>
      </c>
      <c r="C28" s="11">
        <f>SUM(C29:C32)</f>
        <v>3028950.55</v>
      </c>
      <c r="E28" s="40"/>
      <c r="F28" s="41"/>
      <c r="G28" s="40"/>
      <c r="H28" s="41"/>
      <c r="I28" s="40"/>
      <c r="J28" s="41"/>
      <c r="K28" s="40"/>
      <c r="L28" s="41"/>
      <c r="M28" s="40"/>
      <c r="N28" s="41"/>
      <c r="O28" s="40"/>
      <c r="P28" s="41"/>
      <c r="Q28" s="40"/>
      <c r="R28" s="41"/>
      <c r="S28" s="40"/>
      <c r="T28" s="41"/>
      <c r="U28" s="40"/>
      <c r="V28" s="41"/>
      <c r="W28" s="40"/>
      <c r="X28" s="41"/>
      <c r="Y28" s="40"/>
      <c r="Z28" s="41"/>
      <c r="AA28" s="40"/>
      <c r="AB28" s="41"/>
      <c r="AC28" s="40"/>
      <c r="AD28" s="41"/>
      <c r="AE28" s="40"/>
      <c r="AF28" s="41"/>
      <c r="AG28" s="40"/>
      <c r="AH28" s="41"/>
      <c r="AI28" s="40"/>
      <c r="AJ28" s="41"/>
      <c r="AK28" s="40"/>
      <c r="AL28" s="41"/>
      <c r="AM28" s="40"/>
      <c r="AN28" s="41"/>
      <c r="AO28" s="40"/>
      <c r="AP28" s="41"/>
      <c r="AQ28" s="40"/>
      <c r="AR28" s="41"/>
      <c r="AS28" s="40"/>
      <c r="AT28" s="41"/>
      <c r="AU28" s="40"/>
      <c r="AV28" s="41"/>
      <c r="AW28" s="40"/>
      <c r="AX28" s="41"/>
      <c r="AY28" s="40"/>
      <c r="AZ28" s="41"/>
      <c r="BA28" s="40"/>
      <c r="BB28" s="41"/>
      <c r="BC28" s="40"/>
      <c r="BD28" s="41"/>
      <c r="BE28" s="40"/>
      <c r="BF28" s="41"/>
      <c r="BG28" s="40"/>
      <c r="BH28" s="41"/>
      <c r="BI28" s="40"/>
      <c r="BJ28" s="41"/>
      <c r="BK28" s="40"/>
      <c r="BL28" s="41"/>
      <c r="BM28" s="40"/>
      <c r="BN28" s="41"/>
      <c r="BO28" s="40"/>
      <c r="BP28" s="41"/>
      <c r="BQ28" s="40"/>
      <c r="BR28" s="41"/>
      <c r="BS28" s="40"/>
      <c r="BT28" s="41"/>
      <c r="BU28" s="40"/>
      <c r="BV28" s="41"/>
      <c r="BW28" s="40"/>
      <c r="BX28" s="41"/>
      <c r="BY28" s="40"/>
      <c r="BZ28" s="41"/>
      <c r="CA28" s="40"/>
      <c r="CB28" s="41"/>
      <c r="CC28" s="40"/>
      <c r="CD28" s="41"/>
      <c r="CE28" s="40"/>
      <c r="CF28" s="41"/>
      <c r="CG28" s="40"/>
      <c r="CH28" s="41"/>
      <c r="CI28" s="40"/>
      <c r="CJ28" s="41"/>
      <c r="CK28" s="40"/>
      <c r="CL28" s="41"/>
      <c r="CM28" s="40"/>
      <c r="CN28" s="41"/>
      <c r="CO28" s="40"/>
      <c r="CP28" s="41"/>
      <c r="CQ28" s="40"/>
      <c r="CR28" s="41"/>
      <c r="CS28" s="40"/>
      <c r="CT28" s="41"/>
      <c r="CU28" s="40"/>
      <c r="CV28" s="41"/>
      <c r="CW28" s="40"/>
      <c r="CX28" s="41"/>
      <c r="CY28" s="40"/>
      <c r="CZ28" s="41"/>
      <c r="DA28" s="40"/>
      <c r="DB28" s="41"/>
      <c r="DC28" s="40"/>
      <c r="DD28" s="41"/>
      <c r="DE28" s="40"/>
      <c r="DF28" s="41"/>
      <c r="DG28" s="40"/>
      <c r="DH28" s="41"/>
      <c r="DI28" s="40"/>
      <c r="DJ28" s="41"/>
      <c r="DK28" s="40"/>
      <c r="DL28" s="41"/>
      <c r="DM28" s="40"/>
      <c r="DN28" s="41"/>
      <c r="DO28" s="40"/>
      <c r="DP28" s="41"/>
      <c r="DQ28" s="40"/>
      <c r="DR28" s="41"/>
      <c r="DS28" s="40"/>
      <c r="DT28" s="41"/>
      <c r="DU28" s="40"/>
      <c r="DV28" s="41"/>
      <c r="DW28" s="40"/>
      <c r="DX28" s="41"/>
      <c r="DY28" s="40"/>
      <c r="DZ28" s="41"/>
      <c r="EA28" s="40"/>
      <c r="EB28" s="41"/>
      <c r="EC28" s="40"/>
      <c r="ED28" s="41"/>
      <c r="EE28" s="40"/>
      <c r="EF28" s="41"/>
      <c r="EG28" s="40"/>
      <c r="EH28" s="41"/>
      <c r="EI28" s="40"/>
      <c r="EJ28" s="41"/>
      <c r="EK28" s="40"/>
      <c r="EL28" s="41"/>
      <c r="EM28" s="40"/>
      <c r="EN28" s="41"/>
      <c r="EO28" s="40"/>
      <c r="EP28" s="41"/>
      <c r="EQ28" s="40"/>
      <c r="ER28" s="41"/>
      <c r="ES28" s="40"/>
      <c r="ET28" s="41"/>
      <c r="EU28" s="40"/>
      <c r="EV28" s="41"/>
      <c r="EW28" s="40"/>
      <c r="EX28" s="41"/>
      <c r="EY28" s="40"/>
      <c r="EZ28" s="41"/>
      <c r="FA28" s="40"/>
      <c r="FB28" s="41"/>
      <c r="FC28" s="40"/>
      <c r="FD28" s="41"/>
      <c r="FE28" s="40"/>
      <c r="FF28" s="41"/>
      <c r="FG28" s="40"/>
      <c r="FH28" s="41"/>
      <c r="FI28" s="40"/>
      <c r="FJ28" s="41"/>
      <c r="FK28" s="40"/>
      <c r="FL28" s="41"/>
      <c r="FM28" s="40"/>
      <c r="FN28" s="41"/>
      <c r="FO28" s="40"/>
      <c r="FP28" s="41"/>
      <c r="FQ28" s="40"/>
      <c r="FR28" s="41"/>
      <c r="FS28" s="40"/>
      <c r="FT28" s="41"/>
      <c r="FU28" s="40"/>
      <c r="FV28" s="41"/>
      <c r="FW28" s="40"/>
      <c r="FX28" s="41"/>
      <c r="FY28" s="40"/>
      <c r="FZ28" s="41"/>
      <c r="GA28" s="40"/>
      <c r="GB28" s="41"/>
      <c r="GC28" s="40"/>
      <c r="GD28" s="41"/>
      <c r="GE28" s="40"/>
      <c r="GF28" s="41"/>
      <c r="GG28" s="40"/>
      <c r="GH28" s="41"/>
      <c r="GI28" s="40"/>
      <c r="GJ28" s="41"/>
      <c r="GK28" s="40"/>
      <c r="GL28" s="41"/>
      <c r="GM28" s="40"/>
      <c r="GN28" s="41"/>
      <c r="GO28" s="40"/>
      <c r="GP28" s="41"/>
      <c r="GQ28" s="40"/>
      <c r="GR28" s="41"/>
      <c r="GS28" s="40"/>
      <c r="GT28" s="41"/>
      <c r="GU28" s="40"/>
      <c r="GV28" s="41"/>
      <c r="GW28" s="40"/>
      <c r="GX28" s="41"/>
      <c r="GY28" s="40"/>
      <c r="GZ28" s="41"/>
      <c r="HA28" s="40"/>
      <c r="HB28" s="41"/>
      <c r="HC28" s="40"/>
      <c r="HD28" s="41"/>
      <c r="HE28" s="40"/>
      <c r="HF28" s="41"/>
      <c r="HG28" s="40"/>
      <c r="HH28" s="41"/>
      <c r="HI28" s="40"/>
      <c r="HJ28" s="41"/>
      <c r="HK28" s="40"/>
      <c r="HL28" s="41"/>
      <c r="HM28" s="40"/>
      <c r="HN28" s="41"/>
      <c r="HO28" s="40"/>
      <c r="HP28" s="41"/>
      <c r="HQ28" s="40"/>
      <c r="HR28" s="41"/>
      <c r="HS28" s="40"/>
      <c r="HT28" s="41"/>
      <c r="HU28" s="40"/>
      <c r="HV28" s="41"/>
      <c r="HW28" s="40"/>
      <c r="HX28" s="41"/>
      <c r="HY28" s="40"/>
      <c r="HZ28" s="41"/>
      <c r="IA28" s="40"/>
      <c r="IB28" s="41"/>
      <c r="IC28" s="40"/>
      <c r="ID28" s="41"/>
      <c r="IE28" s="40"/>
      <c r="IF28" s="41"/>
      <c r="IG28" s="40"/>
      <c r="IH28" s="41"/>
      <c r="II28" s="40"/>
      <c r="IJ28" s="41"/>
      <c r="IK28" s="40"/>
      <c r="IL28" s="41"/>
      <c r="IM28" s="40"/>
      <c r="IN28" s="41"/>
    </row>
    <row r="29" spans="1:248" x14ac:dyDescent="0.2">
      <c r="A29" s="20" t="s">
        <v>24</v>
      </c>
      <c r="B29" s="20" t="s">
        <v>25</v>
      </c>
      <c r="C29" s="16">
        <v>1223137.3999999999</v>
      </c>
      <c r="J29" s="39"/>
    </row>
    <row r="30" spans="1:248" x14ac:dyDescent="0.2">
      <c r="A30" s="20" t="s">
        <v>26</v>
      </c>
      <c r="B30" s="20" t="s">
        <v>27</v>
      </c>
      <c r="C30" s="16">
        <v>361162.65</v>
      </c>
      <c r="J30" s="39"/>
    </row>
    <row r="31" spans="1:248" x14ac:dyDescent="0.2">
      <c r="A31" s="20" t="s">
        <v>28</v>
      </c>
      <c r="B31" s="20" t="s">
        <v>29</v>
      </c>
      <c r="C31" s="16">
        <v>722325.25</v>
      </c>
      <c r="J31" s="39"/>
    </row>
    <row r="32" spans="1:248" x14ac:dyDescent="0.2">
      <c r="A32" s="20" t="s">
        <v>30</v>
      </c>
      <c r="B32" s="22" t="s">
        <v>31</v>
      </c>
      <c r="C32" s="16">
        <v>722325.25</v>
      </c>
    </row>
    <row r="33" spans="1:4" x14ac:dyDescent="0.2">
      <c r="A33" s="14"/>
      <c r="B33" s="15"/>
      <c r="C33" s="11"/>
    </row>
    <row r="34" spans="1:4" ht="13.5" thickBot="1" x14ac:dyDescent="0.25">
      <c r="B34" s="30" t="s">
        <v>76</v>
      </c>
      <c r="D34" s="31">
        <f>SUM(D13:D33)</f>
        <v>31460474.600000001</v>
      </c>
    </row>
    <row r="35" spans="1:4" ht="13.5" thickTop="1" x14ac:dyDescent="0.2">
      <c r="B35" s="9"/>
      <c r="C35" s="16"/>
    </row>
    <row r="36" spans="1:4" ht="51" x14ac:dyDescent="0.2">
      <c r="B36" s="42" t="s">
        <v>104</v>
      </c>
    </row>
  </sheetData>
  <mergeCells count="2">
    <mergeCell ref="A1:D1"/>
    <mergeCell ref="A2:D2"/>
  </mergeCells>
  <printOptions horizontalCentered="1" verticalCentered="1"/>
  <pageMargins left="0.39370078740157483" right="0.39370078740157483" top="0.39370078740157483" bottom="0.39370078740157483" header="0" footer="0"/>
  <pageSetup scale="84" fitToWidth="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T143"/>
  <sheetViews>
    <sheetView zoomScaleNormal="100" zoomScaleSheetLayoutView="100" workbookViewId="0">
      <selection sqref="A1:D1"/>
    </sheetView>
  </sheetViews>
  <sheetFormatPr baseColWidth="10" defaultRowHeight="12.75" x14ac:dyDescent="0.2"/>
  <cols>
    <col min="1" max="1" width="9.7109375" style="44"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16384" width="11.42578125" style="8"/>
  </cols>
  <sheetData>
    <row r="1" spans="1:11" s="4" customFormat="1" ht="14.25" x14ac:dyDescent="0.2">
      <c r="A1" s="56" t="s">
        <v>0</v>
      </c>
      <c r="B1" s="56"/>
      <c r="C1" s="56"/>
      <c r="D1" s="56"/>
      <c r="E1" s="1"/>
      <c r="F1" s="2"/>
      <c r="G1" s="2"/>
      <c r="H1" s="3"/>
    </row>
    <row r="2" spans="1:11" ht="14.25" customHeight="1" x14ac:dyDescent="0.2">
      <c r="A2" s="56" t="str">
        <f>+[3]SOLICITUD!A2</f>
        <v xml:space="preserve"> MODIFICACIÓN  PRESUPUESTARIA Nº2-2018</v>
      </c>
      <c r="B2" s="56"/>
      <c r="C2" s="56"/>
      <c r="D2" s="56"/>
    </row>
    <row r="3" spans="1:11" ht="10.5" customHeight="1" x14ac:dyDescent="0.2"/>
    <row r="4" spans="1:11" ht="10.5" customHeight="1" x14ac:dyDescent="0.2"/>
    <row r="5" spans="1:11" x14ac:dyDescent="0.2">
      <c r="A5" s="45" t="s">
        <v>2</v>
      </c>
      <c r="B5" s="12"/>
      <c r="C5" s="13"/>
      <c r="D5" s="13"/>
    </row>
    <row r="6" spans="1:11" ht="11.25" customHeight="1" x14ac:dyDescent="0.2"/>
    <row r="7" spans="1:11" x14ac:dyDescent="0.2">
      <c r="A7" s="46" t="s">
        <v>3</v>
      </c>
      <c r="B7" s="15" t="s">
        <v>4</v>
      </c>
      <c r="C7" s="16"/>
      <c r="F7" s="17">
        <v>1</v>
      </c>
      <c r="G7" s="17">
        <v>2</v>
      </c>
      <c r="H7" s="18">
        <v>3</v>
      </c>
      <c r="I7" s="19"/>
      <c r="J7" s="19"/>
      <c r="K7" s="19"/>
    </row>
    <row r="8" spans="1:11" x14ac:dyDescent="0.2">
      <c r="A8" s="14"/>
      <c r="B8" s="15"/>
      <c r="C8" s="16"/>
      <c r="F8" s="17"/>
      <c r="G8" s="17"/>
      <c r="H8" s="18"/>
      <c r="I8" s="19"/>
      <c r="J8" s="19"/>
      <c r="K8" s="19"/>
    </row>
    <row r="9" spans="1:11" hidden="1" x14ac:dyDescent="0.2">
      <c r="A9" s="14">
        <v>0</v>
      </c>
      <c r="B9" s="15" t="s">
        <v>5</v>
      </c>
      <c r="C9" s="16"/>
      <c r="D9" s="11">
        <f>+C11+C14</f>
        <v>0</v>
      </c>
      <c r="F9" s="17"/>
      <c r="G9" s="17"/>
      <c r="H9" s="18"/>
      <c r="I9" s="19"/>
      <c r="J9" s="19"/>
      <c r="K9" s="19"/>
    </row>
    <row r="10" spans="1:11" hidden="1" x14ac:dyDescent="0.2">
      <c r="A10" s="14"/>
      <c r="B10" s="15"/>
      <c r="C10" s="16"/>
      <c r="F10" s="17"/>
      <c r="G10" s="17"/>
      <c r="H10" s="18"/>
      <c r="I10" s="19"/>
      <c r="J10" s="19"/>
      <c r="K10" s="19"/>
    </row>
    <row r="11" spans="1:11" hidden="1" x14ac:dyDescent="0.2">
      <c r="A11" s="14">
        <v>0.01</v>
      </c>
      <c r="B11" s="15" t="s">
        <v>6</v>
      </c>
      <c r="C11" s="11">
        <f>SUM(C12:C12)</f>
        <v>0</v>
      </c>
      <c r="F11" s="17"/>
      <c r="G11" s="17"/>
      <c r="H11" s="18"/>
      <c r="I11" s="19"/>
      <c r="J11" s="19"/>
      <c r="K11" s="19"/>
    </row>
    <row r="12" spans="1:11" hidden="1" x14ac:dyDescent="0.2">
      <c r="A12" s="9" t="s">
        <v>105</v>
      </c>
      <c r="B12" s="10" t="s">
        <v>106</v>
      </c>
      <c r="C12" s="16"/>
      <c r="F12" s="17"/>
      <c r="G12" s="17"/>
      <c r="H12" s="18"/>
      <c r="I12" s="19"/>
      <c r="J12" s="19"/>
      <c r="K12" s="19"/>
    </row>
    <row r="13" spans="1:11" hidden="1" x14ac:dyDescent="0.2">
      <c r="A13" s="20"/>
      <c r="B13" s="20"/>
      <c r="C13" s="16"/>
      <c r="F13" s="17"/>
      <c r="G13" s="17"/>
      <c r="H13" s="18"/>
      <c r="I13" s="19"/>
      <c r="J13" s="19"/>
      <c r="K13" s="19"/>
    </row>
    <row r="14" spans="1:11" hidden="1" x14ac:dyDescent="0.2">
      <c r="A14" s="14">
        <v>0.02</v>
      </c>
      <c r="B14" s="15" t="s">
        <v>9</v>
      </c>
      <c r="C14" s="11">
        <f>SUM(C15:C15)</f>
        <v>0</v>
      </c>
      <c r="F14" s="17"/>
      <c r="G14" s="17"/>
      <c r="H14" s="18"/>
      <c r="I14" s="19"/>
      <c r="J14" s="19"/>
      <c r="K14" s="19"/>
    </row>
    <row r="15" spans="1:11" hidden="1" x14ac:dyDescent="0.2">
      <c r="A15" s="20" t="s">
        <v>107</v>
      </c>
      <c r="B15" s="20" t="s">
        <v>108</v>
      </c>
      <c r="C15" s="16"/>
      <c r="F15" s="17"/>
      <c r="G15" s="17"/>
      <c r="H15" s="18"/>
      <c r="I15" s="19"/>
      <c r="J15" s="19"/>
      <c r="K15" s="19"/>
    </row>
    <row r="16" spans="1:11" hidden="1" x14ac:dyDescent="0.2">
      <c r="A16" s="14"/>
      <c r="B16" s="15"/>
      <c r="C16" s="11"/>
      <c r="F16" s="17"/>
      <c r="G16" s="17"/>
      <c r="H16" s="18"/>
      <c r="I16" s="19"/>
      <c r="J16" s="19"/>
      <c r="K16" s="19"/>
    </row>
    <row r="17" spans="1:11" x14ac:dyDescent="0.2">
      <c r="A17" s="14" t="s">
        <v>32</v>
      </c>
      <c r="B17" s="15" t="s">
        <v>33</v>
      </c>
      <c r="C17" s="16"/>
      <c r="D17" s="11">
        <f>+C19+C22+C25+C29</f>
        <v>44417500</v>
      </c>
      <c r="F17" s="17"/>
      <c r="G17" s="17"/>
      <c r="H17" s="18"/>
      <c r="I17" s="19"/>
      <c r="J17" s="19"/>
      <c r="K17" s="19"/>
    </row>
    <row r="18" spans="1:11" x14ac:dyDescent="0.2">
      <c r="A18" s="14"/>
      <c r="B18" s="15"/>
      <c r="C18" s="16"/>
      <c r="F18" s="17"/>
      <c r="G18" s="17"/>
      <c r="H18" s="18"/>
      <c r="I18" s="19"/>
      <c r="J18" s="19"/>
      <c r="K18" s="19"/>
    </row>
    <row r="19" spans="1:11" x14ac:dyDescent="0.2">
      <c r="A19" s="14" t="s">
        <v>83</v>
      </c>
      <c r="B19" s="15" t="s">
        <v>84</v>
      </c>
      <c r="C19" s="11">
        <f>+C20</f>
        <v>1000000</v>
      </c>
      <c r="F19" s="17"/>
      <c r="G19" s="17"/>
      <c r="H19" s="18"/>
      <c r="I19" s="19"/>
      <c r="J19" s="19"/>
      <c r="K19" s="19"/>
    </row>
    <row r="20" spans="1:11" x14ac:dyDescent="0.2">
      <c r="A20" s="9" t="s">
        <v>85</v>
      </c>
      <c r="B20" s="9" t="s">
        <v>86</v>
      </c>
      <c r="C20" s="16">
        <v>1000000</v>
      </c>
      <c r="F20" s="17"/>
      <c r="G20" s="17"/>
      <c r="H20" s="18"/>
      <c r="I20" s="19"/>
      <c r="J20" s="19"/>
      <c r="K20" s="19"/>
    </row>
    <row r="21" spans="1:11" x14ac:dyDescent="0.2">
      <c r="A21" s="14"/>
      <c r="B21" s="15"/>
      <c r="C21" s="16"/>
      <c r="F21" s="17"/>
      <c r="G21" s="17"/>
      <c r="H21" s="18"/>
      <c r="I21" s="19"/>
      <c r="J21" s="19"/>
      <c r="K21" s="19"/>
    </row>
    <row r="22" spans="1:11" x14ac:dyDescent="0.2">
      <c r="A22" s="14" t="s">
        <v>34</v>
      </c>
      <c r="B22" s="15" t="s">
        <v>35</v>
      </c>
      <c r="C22" s="11">
        <f>SUM(C23:C23)</f>
        <v>1990000</v>
      </c>
      <c r="F22" s="17"/>
      <c r="G22" s="17"/>
      <c r="H22" s="18"/>
      <c r="I22" s="19"/>
      <c r="J22" s="19"/>
      <c r="K22" s="19"/>
    </row>
    <row r="23" spans="1:11" x14ac:dyDescent="0.2">
      <c r="A23" s="9" t="s">
        <v>36</v>
      </c>
      <c r="B23" s="9" t="s">
        <v>37</v>
      </c>
      <c r="C23" s="16">
        <v>1990000</v>
      </c>
      <c r="F23" s="17"/>
      <c r="G23" s="17"/>
      <c r="H23" s="18"/>
      <c r="I23" s="19"/>
      <c r="J23" s="19"/>
      <c r="K23" s="19"/>
    </row>
    <row r="24" spans="1:11" x14ac:dyDescent="0.2">
      <c r="A24" s="9"/>
      <c r="B24" s="23"/>
      <c r="C24" s="16"/>
      <c r="F24" s="17"/>
      <c r="G24" s="17"/>
      <c r="H24" s="18"/>
      <c r="I24" s="19"/>
      <c r="J24" s="19"/>
      <c r="K24" s="19"/>
    </row>
    <row r="25" spans="1:11" x14ac:dyDescent="0.2">
      <c r="A25" s="14" t="s">
        <v>40</v>
      </c>
      <c r="B25" s="24" t="s">
        <v>41</v>
      </c>
      <c r="C25" s="11">
        <f>SUM(C26:C27)</f>
        <v>39977500</v>
      </c>
      <c r="F25" s="25">
        <v>0.46</v>
      </c>
      <c r="G25" s="25">
        <v>0.13</v>
      </c>
      <c r="H25" s="26">
        <v>0.41</v>
      </c>
      <c r="I25" s="19"/>
      <c r="J25" s="19"/>
      <c r="K25" s="19"/>
    </row>
    <row r="26" spans="1:11" x14ac:dyDescent="0.2">
      <c r="A26" s="9" t="s">
        <v>109</v>
      </c>
      <c r="B26" s="9" t="s">
        <v>110</v>
      </c>
      <c r="C26" s="16">
        <v>35500000</v>
      </c>
      <c r="F26" s="27"/>
      <c r="G26" s="27"/>
      <c r="H26" s="28"/>
      <c r="I26" s="19"/>
      <c r="J26" s="19"/>
      <c r="K26" s="19"/>
    </row>
    <row r="27" spans="1:11" x14ac:dyDescent="0.2">
      <c r="A27" s="9" t="s">
        <v>42</v>
      </c>
      <c r="B27" s="9" t="s">
        <v>43</v>
      </c>
      <c r="C27" s="16">
        <v>4477500</v>
      </c>
      <c r="F27" s="27"/>
      <c r="G27" s="27"/>
      <c r="H27" s="28"/>
      <c r="I27" s="19"/>
      <c r="J27" s="19"/>
      <c r="K27" s="19"/>
    </row>
    <row r="28" spans="1:11" x14ac:dyDescent="0.2">
      <c r="A28" s="9"/>
      <c r="B28" s="9"/>
      <c r="C28" s="16"/>
      <c r="F28" s="27"/>
      <c r="G28" s="27"/>
      <c r="H28" s="28"/>
      <c r="I28" s="19"/>
      <c r="J28" s="19"/>
      <c r="K28" s="19"/>
    </row>
    <row r="29" spans="1:11" x14ac:dyDescent="0.2">
      <c r="A29" s="14" t="s">
        <v>44</v>
      </c>
      <c r="B29" s="14" t="s">
        <v>45</v>
      </c>
      <c r="C29" s="11">
        <f>SUM(C30:C31)</f>
        <v>1450000</v>
      </c>
      <c r="F29" s="27"/>
      <c r="G29" s="27"/>
      <c r="H29" s="28"/>
      <c r="I29" s="19"/>
      <c r="J29" s="19"/>
      <c r="K29" s="19"/>
    </row>
    <row r="30" spans="1:11" x14ac:dyDescent="0.2">
      <c r="A30" s="9" t="s">
        <v>111</v>
      </c>
      <c r="B30" s="9" t="s">
        <v>112</v>
      </c>
      <c r="C30" s="16">
        <v>1000000</v>
      </c>
      <c r="F30" s="27"/>
      <c r="G30" s="27"/>
      <c r="H30" s="28"/>
      <c r="I30" s="19"/>
      <c r="J30" s="19"/>
      <c r="K30" s="19"/>
    </row>
    <row r="31" spans="1:11" x14ac:dyDescent="0.2">
      <c r="A31" s="9" t="s">
        <v>113</v>
      </c>
      <c r="B31" s="9" t="s">
        <v>114</v>
      </c>
      <c r="C31" s="16">
        <v>450000</v>
      </c>
      <c r="F31" s="27"/>
      <c r="G31" s="27"/>
      <c r="H31" s="28"/>
      <c r="I31" s="19"/>
      <c r="J31" s="19"/>
      <c r="K31" s="19"/>
    </row>
    <row r="32" spans="1:11" x14ac:dyDescent="0.2">
      <c r="A32" s="9"/>
      <c r="B32" s="9"/>
      <c r="C32" s="16"/>
      <c r="F32" s="47"/>
      <c r="G32" s="47"/>
      <c r="H32" s="48"/>
      <c r="I32" s="49"/>
      <c r="J32" s="49"/>
      <c r="K32" s="49"/>
    </row>
    <row r="33" spans="1:4" x14ac:dyDescent="0.2">
      <c r="A33" s="14" t="s">
        <v>50</v>
      </c>
      <c r="B33" s="24" t="s">
        <v>51</v>
      </c>
      <c r="C33" s="16"/>
      <c r="D33" s="11">
        <f>+C35+C38</f>
        <v>205000</v>
      </c>
    </row>
    <row r="34" spans="1:4" x14ac:dyDescent="0.2">
      <c r="A34" s="14"/>
      <c r="B34" s="24"/>
      <c r="C34" s="16"/>
    </row>
    <row r="35" spans="1:4" x14ac:dyDescent="0.2">
      <c r="A35" s="14" t="s">
        <v>115</v>
      </c>
      <c r="B35" s="15" t="s">
        <v>116</v>
      </c>
      <c r="C35" s="11">
        <f>SUM(C36:C36)</f>
        <v>60000</v>
      </c>
    </row>
    <row r="36" spans="1:4" x14ac:dyDescent="0.2">
      <c r="A36" s="9" t="s">
        <v>117</v>
      </c>
      <c r="B36" s="9" t="s">
        <v>118</v>
      </c>
      <c r="C36" s="16">
        <v>60000</v>
      </c>
    </row>
    <row r="37" spans="1:4" x14ac:dyDescent="0.2">
      <c r="A37" s="9"/>
      <c r="B37" s="9"/>
      <c r="C37" s="16"/>
    </row>
    <row r="38" spans="1:4" x14ac:dyDescent="0.2">
      <c r="A38" s="14" t="s">
        <v>56</v>
      </c>
      <c r="B38" s="24" t="s">
        <v>57</v>
      </c>
      <c r="C38" s="11">
        <f>+C39+C40</f>
        <v>145000</v>
      </c>
    </row>
    <row r="39" spans="1:4" x14ac:dyDescent="0.2">
      <c r="A39" s="9" t="s">
        <v>58</v>
      </c>
      <c r="B39" s="9" t="s">
        <v>59</v>
      </c>
      <c r="C39" s="16">
        <v>20000</v>
      </c>
    </row>
    <row r="40" spans="1:4" x14ac:dyDescent="0.2">
      <c r="A40" s="9" t="s">
        <v>119</v>
      </c>
      <c r="B40" s="9" t="s">
        <v>120</v>
      </c>
      <c r="C40" s="16">
        <v>125000</v>
      </c>
    </row>
    <row r="41" spans="1:4" x14ac:dyDescent="0.2">
      <c r="A41" s="9"/>
      <c r="B41" s="9"/>
      <c r="C41" s="16"/>
    </row>
    <row r="42" spans="1:4" x14ac:dyDescent="0.2">
      <c r="A42" s="14" t="s">
        <v>60</v>
      </c>
      <c r="B42" s="14" t="s">
        <v>61</v>
      </c>
      <c r="C42" s="16"/>
      <c r="D42" s="11">
        <f>+C44</f>
        <v>1000000</v>
      </c>
    </row>
    <row r="43" spans="1:4" x14ac:dyDescent="0.2">
      <c r="A43" s="14"/>
      <c r="B43" s="14"/>
      <c r="C43" s="16"/>
    </row>
    <row r="44" spans="1:4" x14ac:dyDescent="0.2">
      <c r="A44" s="14" t="s">
        <v>62</v>
      </c>
      <c r="B44" s="14" t="s">
        <v>63</v>
      </c>
      <c r="C44" s="11">
        <f>+C45</f>
        <v>1000000</v>
      </c>
    </row>
    <row r="45" spans="1:4" x14ac:dyDescent="0.2">
      <c r="A45" s="9" t="s">
        <v>66</v>
      </c>
      <c r="B45" s="9" t="s">
        <v>67</v>
      </c>
      <c r="C45" s="16">
        <v>1000000</v>
      </c>
    </row>
    <row r="46" spans="1:4" x14ac:dyDescent="0.2">
      <c r="A46" s="9"/>
      <c r="B46" s="9"/>
      <c r="C46" s="16"/>
    </row>
    <row r="47" spans="1:4" x14ac:dyDescent="0.2">
      <c r="A47" s="14">
        <v>6</v>
      </c>
      <c r="B47" s="15" t="s">
        <v>72</v>
      </c>
      <c r="C47" s="16"/>
      <c r="D47" s="11">
        <f>+C49</f>
        <v>900000</v>
      </c>
    </row>
    <row r="48" spans="1:4" x14ac:dyDescent="0.2">
      <c r="A48" s="9"/>
      <c r="B48" s="9"/>
      <c r="C48" s="16"/>
    </row>
    <row r="49" spans="1:20" ht="25.5" x14ac:dyDescent="0.2">
      <c r="A49" s="14">
        <v>6.07</v>
      </c>
      <c r="B49" s="15" t="s">
        <v>73</v>
      </c>
      <c r="C49" s="11">
        <f>+C50</f>
        <v>900000</v>
      </c>
    </row>
    <row r="50" spans="1:20" x14ac:dyDescent="0.2">
      <c r="A50" s="9" t="s">
        <v>74</v>
      </c>
      <c r="B50" s="10" t="s">
        <v>75</v>
      </c>
      <c r="C50" s="16">
        <v>900000</v>
      </c>
    </row>
    <row r="51" spans="1:20" x14ac:dyDescent="0.2">
      <c r="A51" s="9"/>
      <c r="B51" s="9"/>
      <c r="C51" s="16"/>
      <c r="Q51" s="29"/>
    </row>
    <row r="52" spans="1:20" ht="13.5" thickBot="1" x14ac:dyDescent="0.25">
      <c r="A52" s="9"/>
      <c r="B52" s="30" t="s">
        <v>76</v>
      </c>
      <c r="D52" s="31">
        <f>SUM(D9:D51)</f>
        <v>46522500</v>
      </c>
      <c r="T52" s="29"/>
    </row>
    <row r="53" spans="1:20" ht="13.5" thickTop="1" x14ac:dyDescent="0.2">
      <c r="B53" s="30"/>
    </row>
    <row r="54" spans="1:20" x14ac:dyDescent="0.2">
      <c r="A54" s="50" t="s">
        <v>77</v>
      </c>
      <c r="B54" s="32"/>
      <c r="D54" s="11" t="s">
        <v>78</v>
      </c>
    </row>
    <row r="55" spans="1:20" x14ac:dyDescent="0.2">
      <c r="A55" s="51"/>
      <c r="B55" s="30"/>
      <c r="D55" s="11" t="s">
        <v>79</v>
      </c>
    </row>
    <row r="56" spans="1:20" x14ac:dyDescent="0.2">
      <c r="A56" s="51" t="s">
        <v>3</v>
      </c>
      <c r="B56" s="30" t="s">
        <v>4</v>
      </c>
    </row>
    <row r="57" spans="1:20" x14ac:dyDescent="0.2">
      <c r="A57" s="51"/>
      <c r="B57" s="30"/>
    </row>
    <row r="58" spans="1:20" hidden="1" x14ac:dyDescent="0.2">
      <c r="A58" s="46">
        <v>0</v>
      </c>
      <c r="B58" s="24" t="s">
        <v>5</v>
      </c>
      <c r="C58" s="16"/>
      <c r="D58" s="11">
        <f>+C60+C63</f>
        <v>0</v>
      </c>
    </row>
    <row r="59" spans="1:20" hidden="1" x14ac:dyDescent="0.2">
      <c r="A59" s="46"/>
      <c r="B59" s="24"/>
      <c r="C59" s="16"/>
    </row>
    <row r="60" spans="1:20" hidden="1" x14ac:dyDescent="0.2">
      <c r="A60" s="46">
        <v>0.01</v>
      </c>
      <c r="B60" s="15" t="s">
        <v>6</v>
      </c>
      <c r="C60" s="11">
        <f>+C61</f>
        <v>0</v>
      </c>
    </row>
    <row r="61" spans="1:20" hidden="1" x14ac:dyDescent="0.2">
      <c r="A61" s="52" t="s">
        <v>7</v>
      </c>
      <c r="B61" s="20" t="s">
        <v>8</v>
      </c>
      <c r="C61" s="16"/>
    </row>
    <row r="62" spans="1:20" hidden="1" x14ac:dyDescent="0.2">
      <c r="A62" s="52"/>
      <c r="B62" s="20"/>
      <c r="C62" s="16"/>
    </row>
    <row r="63" spans="1:20" hidden="1" x14ac:dyDescent="0.2">
      <c r="A63" s="46">
        <v>0.03</v>
      </c>
      <c r="B63" s="15" t="s">
        <v>80</v>
      </c>
      <c r="C63" s="11">
        <f>SUM(C64:C66)</f>
        <v>0</v>
      </c>
    </row>
    <row r="64" spans="1:20" hidden="1" x14ac:dyDescent="0.2">
      <c r="A64" s="44" t="s">
        <v>10</v>
      </c>
      <c r="B64" s="8" t="s">
        <v>11</v>
      </c>
      <c r="C64" s="16"/>
    </row>
    <row r="65" spans="1:4" hidden="1" x14ac:dyDescent="0.2">
      <c r="A65" s="52" t="s">
        <v>14</v>
      </c>
      <c r="B65" s="20" t="s">
        <v>15</v>
      </c>
      <c r="C65" s="16"/>
    </row>
    <row r="66" spans="1:4" hidden="1" x14ac:dyDescent="0.2">
      <c r="A66" s="52" t="s">
        <v>81</v>
      </c>
      <c r="B66" s="20" t="s">
        <v>82</v>
      </c>
      <c r="C66" s="16"/>
      <c r="D66" s="34"/>
    </row>
    <row r="67" spans="1:4" hidden="1" x14ac:dyDescent="0.2">
      <c r="A67" s="52"/>
      <c r="B67" s="20"/>
      <c r="C67" s="16"/>
      <c r="D67" s="34"/>
    </row>
    <row r="68" spans="1:4" x14ac:dyDescent="0.2">
      <c r="A68" s="46" t="s">
        <v>32</v>
      </c>
      <c r="B68" s="24" t="s">
        <v>33</v>
      </c>
      <c r="C68" s="16"/>
      <c r="D68" s="35">
        <f>+C70+C73+C76+C81+C85+C89+C92+C96</f>
        <v>14252500</v>
      </c>
    </row>
    <row r="69" spans="1:4" hidden="1" x14ac:dyDescent="0.2">
      <c r="A69" s="46"/>
      <c r="B69" s="24"/>
      <c r="C69" s="16"/>
      <c r="D69" s="35"/>
    </row>
    <row r="70" spans="1:4" hidden="1" x14ac:dyDescent="0.2">
      <c r="A70" s="46" t="s">
        <v>121</v>
      </c>
      <c r="B70" s="15" t="s">
        <v>122</v>
      </c>
      <c r="C70" s="11">
        <f>+C71</f>
        <v>0</v>
      </c>
      <c r="D70" s="35"/>
    </row>
    <row r="71" spans="1:4" hidden="1" x14ac:dyDescent="0.2">
      <c r="A71" s="44" t="s">
        <v>123</v>
      </c>
      <c r="B71" s="9" t="s">
        <v>124</v>
      </c>
      <c r="C71" s="16"/>
      <c r="D71" s="35"/>
    </row>
    <row r="72" spans="1:4" hidden="1" x14ac:dyDescent="0.2">
      <c r="B72" s="8"/>
      <c r="C72" s="16"/>
      <c r="D72" s="35"/>
    </row>
    <row r="73" spans="1:4" hidden="1" x14ac:dyDescent="0.2">
      <c r="A73" s="46" t="s">
        <v>83</v>
      </c>
      <c r="B73" s="14" t="s">
        <v>84</v>
      </c>
      <c r="C73" s="11"/>
      <c r="D73" s="35"/>
    </row>
    <row r="74" spans="1:4" hidden="1" x14ac:dyDescent="0.2">
      <c r="A74" s="44" t="s">
        <v>87</v>
      </c>
      <c r="B74" s="9" t="s">
        <v>88</v>
      </c>
      <c r="C74" s="16"/>
      <c r="D74" s="35"/>
    </row>
    <row r="75" spans="1:4" x14ac:dyDescent="0.2">
      <c r="B75" s="9"/>
      <c r="C75" s="16"/>
      <c r="D75" s="35"/>
    </row>
    <row r="76" spans="1:4" x14ac:dyDescent="0.2">
      <c r="A76" s="46" t="s">
        <v>34</v>
      </c>
      <c r="B76" s="15" t="s">
        <v>35</v>
      </c>
      <c r="C76" s="11">
        <f>SUM(C77:C79)</f>
        <v>5840000</v>
      </c>
      <c r="D76" s="35"/>
    </row>
    <row r="77" spans="1:4" x14ac:dyDescent="0.2">
      <c r="A77" s="44" t="s">
        <v>125</v>
      </c>
      <c r="B77" s="9" t="s">
        <v>126</v>
      </c>
      <c r="C77" s="16">
        <v>250000</v>
      </c>
      <c r="D77" s="35"/>
    </row>
    <row r="78" spans="1:4" x14ac:dyDescent="0.2">
      <c r="A78" s="44" t="s">
        <v>38</v>
      </c>
      <c r="B78" s="9" t="s">
        <v>39</v>
      </c>
      <c r="C78" s="16">
        <v>2090000</v>
      </c>
      <c r="D78" s="35"/>
    </row>
    <row r="79" spans="1:4" x14ac:dyDescent="0.2">
      <c r="A79" s="44" t="s">
        <v>89</v>
      </c>
      <c r="B79" s="9" t="s">
        <v>90</v>
      </c>
      <c r="C79" s="16">
        <v>3500000</v>
      </c>
      <c r="D79" s="35"/>
    </row>
    <row r="80" spans="1:4" x14ac:dyDescent="0.2">
      <c r="B80" s="9"/>
      <c r="C80" s="16"/>
      <c r="D80" s="35"/>
    </row>
    <row r="81" spans="1:4" x14ac:dyDescent="0.2">
      <c r="A81" s="46" t="s">
        <v>40</v>
      </c>
      <c r="B81" s="15" t="s">
        <v>41</v>
      </c>
      <c r="C81" s="11">
        <f>SUM(C82:C83)</f>
        <v>4477500</v>
      </c>
      <c r="D81" s="35"/>
    </row>
    <row r="82" spans="1:4" x14ac:dyDescent="0.2">
      <c r="A82" s="44" t="s">
        <v>93</v>
      </c>
      <c r="B82" s="9" t="s">
        <v>94</v>
      </c>
      <c r="C82" s="16">
        <v>4477500</v>
      </c>
      <c r="D82" s="35"/>
    </row>
    <row r="83" spans="1:4" hidden="1" x14ac:dyDescent="0.2">
      <c r="A83" s="44" t="s">
        <v>42</v>
      </c>
      <c r="B83" s="9" t="s">
        <v>43</v>
      </c>
      <c r="C83" s="16"/>
      <c r="D83" s="35"/>
    </row>
    <row r="84" spans="1:4" x14ac:dyDescent="0.2">
      <c r="B84" s="9"/>
      <c r="C84" s="16"/>
      <c r="D84" s="35"/>
    </row>
    <row r="85" spans="1:4" x14ac:dyDescent="0.2">
      <c r="A85" s="46" t="s">
        <v>127</v>
      </c>
      <c r="B85" s="14" t="s">
        <v>128</v>
      </c>
      <c r="C85" s="11">
        <f>+C86+C87</f>
        <v>60000</v>
      </c>
      <c r="D85" s="35"/>
    </row>
    <row r="86" spans="1:4" x14ac:dyDescent="0.2">
      <c r="A86" s="44" t="s">
        <v>129</v>
      </c>
      <c r="B86" s="9" t="s">
        <v>130</v>
      </c>
      <c r="C86" s="16">
        <v>10000</v>
      </c>
      <c r="D86" s="35"/>
    </row>
    <row r="87" spans="1:4" x14ac:dyDescent="0.2">
      <c r="A87" s="44" t="s">
        <v>131</v>
      </c>
      <c r="B87" s="9" t="s">
        <v>132</v>
      </c>
      <c r="C87" s="16">
        <v>50000</v>
      </c>
      <c r="D87" s="35"/>
    </row>
    <row r="88" spans="1:4" ht="17.25" hidden="1" customHeight="1" x14ac:dyDescent="0.2">
      <c r="B88" s="9"/>
      <c r="C88" s="16"/>
      <c r="D88" s="35"/>
    </row>
    <row r="89" spans="1:4" hidden="1" x14ac:dyDescent="0.2">
      <c r="A89" s="46" t="s">
        <v>133</v>
      </c>
      <c r="B89" s="15" t="s">
        <v>134</v>
      </c>
      <c r="C89" s="11">
        <f>+C90</f>
        <v>0</v>
      </c>
      <c r="D89" s="35"/>
    </row>
    <row r="90" spans="1:4" hidden="1" x14ac:dyDescent="0.2">
      <c r="A90" s="44" t="s">
        <v>135</v>
      </c>
      <c r="B90" s="9" t="s">
        <v>136</v>
      </c>
      <c r="C90" s="16"/>
      <c r="D90" s="35"/>
    </row>
    <row r="91" spans="1:4" x14ac:dyDescent="0.2">
      <c r="B91" s="9"/>
      <c r="C91" s="16"/>
      <c r="D91" s="35"/>
    </row>
    <row r="92" spans="1:4" x14ac:dyDescent="0.2">
      <c r="A92" s="46" t="s">
        <v>95</v>
      </c>
      <c r="B92" s="36" t="s">
        <v>96</v>
      </c>
      <c r="C92" s="11">
        <f>SUM(C93:C94)</f>
        <v>675000</v>
      </c>
      <c r="D92" s="34"/>
    </row>
    <row r="93" spans="1:4" x14ac:dyDescent="0.2">
      <c r="A93" s="44" t="s">
        <v>137</v>
      </c>
      <c r="B93" s="9" t="s">
        <v>138</v>
      </c>
      <c r="C93" s="16">
        <v>675000</v>
      </c>
      <c r="D93" s="34"/>
    </row>
    <row r="94" spans="1:4" hidden="1" x14ac:dyDescent="0.2">
      <c r="A94" s="44" t="s">
        <v>97</v>
      </c>
      <c r="B94" s="9" t="s">
        <v>98</v>
      </c>
      <c r="C94" s="16"/>
      <c r="D94" s="34"/>
    </row>
    <row r="95" spans="1:4" x14ac:dyDescent="0.2">
      <c r="B95" s="9"/>
      <c r="C95" s="16"/>
      <c r="D95" s="34"/>
    </row>
    <row r="96" spans="1:4" x14ac:dyDescent="0.2">
      <c r="A96" s="46" t="s">
        <v>44</v>
      </c>
      <c r="B96" s="15" t="s">
        <v>45</v>
      </c>
      <c r="C96" s="11">
        <f>SUM(C97:C99)</f>
        <v>3200000</v>
      </c>
      <c r="D96" s="34"/>
    </row>
    <row r="97" spans="1:4" x14ac:dyDescent="0.2">
      <c r="A97" s="44" t="s">
        <v>139</v>
      </c>
      <c r="B97" s="9" t="s">
        <v>140</v>
      </c>
      <c r="C97" s="16">
        <v>1000000</v>
      </c>
      <c r="D97" s="34"/>
    </row>
    <row r="98" spans="1:4" x14ac:dyDescent="0.2">
      <c r="A98" s="44" t="s">
        <v>141</v>
      </c>
      <c r="B98" s="9" t="s">
        <v>142</v>
      </c>
      <c r="C98" s="16">
        <v>450000</v>
      </c>
      <c r="D98" s="53"/>
    </row>
    <row r="99" spans="1:4" x14ac:dyDescent="0.2">
      <c r="A99" s="44" t="s">
        <v>48</v>
      </c>
      <c r="B99" s="9" t="s">
        <v>49</v>
      </c>
      <c r="C99" s="16">
        <v>1750000</v>
      </c>
      <c r="D99" s="53"/>
    </row>
    <row r="100" spans="1:4" x14ac:dyDescent="0.2">
      <c r="B100" s="9"/>
      <c r="C100" s="16"/>
      <c r="D100" s="53"/>
    </row>
    <row r="101" spans="1:4" x14ac:dyDescent="0.2">
      <c r="A101" s="46" t="s">
        <v>50</v>
      </c>
      <c r="B101" s="24" t="s">
        <v>51</v>
      </c>
      <c r="C101" s="16"/>
      <c r="D101" s="11">
        <f>+C108+C114</f>
        <v>1620000</v>
      </c>
    </row>
    <row r="102" spans="1:4" x14ac:dyDescent="0.2">
      <c r="A102" s="46"/>
      <c r="B102" s="24"/>
      <c r="C102" s="16"/>
      <c r="D102" s="53"/>
    </row>
    <row r="103" spans="1:4" hidden="1" x14ac:dyDescent="0.2">
      <c r="A103" s="46" t="s">
        <v>115</v>
      </c>
      <c r="B103" s="15" t="s">
        <v>116</v>
      </c>
      <c r="C103" s="11">
        <f>SUM(C104:C106)</f>
        <v>0</v>
      </c>
      <c r="D103" s="53"/>
    </row>
    <row r="104" spans="1:4" hidden="1" x14ac:dyDescent="0.2">
      <c r="A104" s="44" t="s">
        <v>143</v>
      </c>
      <c r="B104" s="9" t="s">
        <v>144</v>
      </c>
      <c r="C104" s="16"/>
      <c r="D104" s="53"/>
    </row>
    <row r="105" spans="1:4" hidden="1" x14ac:dyDescent="0.2">
      <c r="A105" s="44" t="s">
        <v>117</v>
      </c>
      <c r="B105" s="9" t="s">
        <v>118</v>
      </c>
      <c r="C105" s="16"/>
      <c r="D105" s="53"/>
    </row>
    <row r="106" spans="1:4" hidden="1" x14ac:dyDescent="0.2">
      <c r="A106" s="44" t="s">
        <v>145</v>
      </c>
      <c r="B106" s="9" t="s">
        <v>146</v>
      </c>
      <c r="C106" s="16"/>
      <c r="D106" s="53"/>
    </row>
    <row r="107" spans="1:4" hidden="1" x14ac:dyDescent="0.2">
      <c r="B107" s="9"/>
      <c r="C107" s="16"/>
      <c r="D107" s="53"/>
    </row>
    <row r="108" spans="1:4" x14ac:dyDescent="0.2">
      <c r="A108" s="46" t="s">
        <v>147</v>
      </c>
      <c r="B108" s="14" t="s">
        <v>148</v>
      </c>
      <c r="C108" s="11">
        <f>+C109</f>
        <v>1600000</v>
      </c>
      <c r="D108" s="53"/>
    </row>
    <row r="109" spans="1:4" x14ac:dyDescent="0.2">
      <c r="A109" s="44" t="s">
        <v>149</v>
      </c>
      <c r="B109" s="9" t="s">
        <v>150</v>
      </c>
      <c r="C109" s="16">
        <v>1600000</v>
      </c>
      <c r="D109" s="53"/>
    </row>
    <row r="110" spans="1:4" x14ac:dyDescent="0.2">
      <c r="A110" s="46"/>
      <c r="B110" s="24"/>
      <c r="C110" s="16"/>
      <c r="D110" s="53"/>
    </row>
    <row r="111" spans="1:4" hidden="1" x14ac:dyDescent="0.2">
      <c r="A111" s="46" t="s">
        <v>52</v>
      </c>
      <c r="B111" s="15" t="s">
        <v>53</v>
      </c>
      <c r="C111" s="11">
        <f>SUM(C112:C112)</f>
        <v>0</v>
      </c>
      <c r="D111" s="53"/>
    </row>
    <row r="112" spans="1:4" hidden="1" x14ac:dyDescent="0.2">
      <c r="A112" s="44" t="s">
        <v>54</v>
      </c>
      <c r="B112" s="9" t="s">
        <v>55</v>
      </c>
      <c r="C112" s="16"/>
      <c r="D112" s="53"/>
    </row>
    <row r="113" spans="1:4" hidden="1" x14ac:dyDescent="0.2">
      <c r="B113" s="9"/>
      <c r="C113" s="16"/>
      <c r="D113" s="53"/>
    </row>
    <row r="114" spans="1:4" x14ac:dyDescent="0.2">
      <c r="A114" s="46" t="s">
        <v>56</v>
      </c>
      <c r="B114" s="15" t="s">
        <v>57</v>
      </c>
      <c r="C114" s="11">
        <f>+C115</f>
        <v>20000</v>
      </c>
      <c r="D114" s="53"/>
    </row>
    <row r="115" spans="1:4" x14ac:dyDescent="0.2">
      <c r="A115" s="44" t="s">
        <v>151</v>
      </c>
      <c r="B115" s="10" t="s">
        <v>152</v>
      </c>
      <c r="C115" s="16">
        <v>20000</v>
      </c>
      <c r="D115" s="53"/>
    </row>
    <row r="116" spans="1:4" hidden="1" x14ac:dyDescent="0.2">
      <c r="A116" s="44" t="s">
        <v>153</v>
      </c>
      <c r="B116" s="9" t="s">
        <v>154</v>
      </c>
      <c r="C116" s="16"/>
      <c r="D116" s="53"/>
    </row>
    <row r="117" spans="1:4" x14ac:dyDescent="0.2">
      <c r="B117" s="9"/>
      <c r="C117" s="16"/>
      <c r="D117" s="53"/>
    </row>
    <row r="118" spans="1:4" x14ac:dyDescent="0.2">
      <c r="A118" s="46" t="s">
        <v>60</v>
      </c>
      <c r="B118" s="14" t="s">
        <v>61</v>
      </c>
      <c r="C118" s="16"/>
      <c r="D118" s="53"/>
    </row>
    <row r="119" spans="1:4" x14ac:dyDescent="0.2">
      <c r="A119" s="46"/>
      <c r="B119" s="14"/>
      <c r="C119" s="16"/>
      <c r="D119" s="35">
        <f>+C120</f>
        <v>30650000</v>
      </c>
    </row>
    <row r="120" spans="1:4" x14ac:dyDescent="0.2">
      <c r="A120" s="46" t="s">
        <v>62</v>
      </c>
      <c r="B120" s="14" t="s">
        <v>63</v>
      </c>
      <c r="C120" s="11">
        <f>SUM(C121:C123)</f>
        <v>30650000</v>
      </c>
      <c r="D120" s="53"/>
    </row>
    <row r="121" spans="1:4" x14ac:dyDescent="0.2">
      <c r="A121" s="44" t="s">
        <v>155</v>
      </c>
      <c r="B121" s="9" t="s">
        <v>156</v>
      </c>
      <c r="C121" s="16">
        <v>320000</v>
      </c>
      <c r="D121" s="53"/>
    </row>
    <row r="122" spans="1:4" x14ac:dyDescent="0.2">
      <c r="A122" s="44" t="s">
        <v>157</v>
      </c>
      <c r="B122" s="9" t="s">
        <v>158</v>
      </c>
      <c r="C122" s="16">
        <v>30330000</v>
      </c>
      <c r="D122" s="53"/>
    </row>
    <row r="123" spans="1:4" hidden="1" x14ac:dyDescent="0.2">
      <c r="B123" s="9"/>
      <c r="C123" s="16"/>
      <c r="D123" s="53"/>
    </row>
    <row r="124" spans="1:4" hidden="1" x14ac:dyDescent="0.2">
      <c r="B124" s="9"/>
      <c r="C124" s="16"/>
      <c r="D124" s="53"/>
    </row>
    <row r="125" spans="1:4" hidden="1" x14ac:dyDescent="0.2">
      <c r="A125" s="46">
        <v>6</v>
      </c>
      <c r="B125" s="15" t="s">
        <v>72</v>
      </c>
      <c r="C125" s="16"/>
      <c r="D125" s="35">
        <f>+C127</f>
        <v>0</v>
      </c>
    </row>
    <row r="126" spans="1:4" hidden="1" x14ac:dyDescent="0.2">
      <c r="A126" s="46"/>
      <c r="B126" s="15"/>
      <c r="C126" s="16"/>
      <c r="D126" s="34"/>
    </row>
    <row r="127" spans="1:4" hidden="1" x14ac:dyDescent="0.2">
      <c r="A127" s="46">
        <v>6.02</v>
      </c>
      <c r="B127" s="15" t="s">
        <v>159</v>
      </c>
      <c r="C127" s="11">
        <f>+C128</f>
        <v>0</v>
      </c>
      <c r="D127" s="34"/>
    </row>
    <row r="128" spans="1:4" hidden="1" x14ac:dyDescent="0.2">
      <c r="A128" s="44" t="s">
        <v>160</v>
      </c>
      <c r="B128" s="9" t="s">
        <v>161</v>
      </c>
      <c r="C128" s="16"/>
      <c r="D128" s="34"/>
    </row>
    <row r="129" spans="2:18" hidden="1" x14ac:dyDescent="0.2">
      <c r="B129" s="9"/>
      <c r="C129" s="16"/>
      <c r="D129" s="34"/>
    </row>
    <row r="130" spans="2:18" x14ac:dyDescent="0.2">
      <c r="B130" s="9"/>
      <c r="C130" s="16"/>
      <c r="D130" s="34"/>
    </row>
    <row r="131" spans="2:18" ht="13.5" thickBot="1" x14ac:dyDescent="0.25">
      <c r="B131" s="30" t="s">
        <v>102</v>
      </c>
      <c r="D131" s="31">
        <f>SUM(D58:D130)</f>
        <v>46522500</v>
      </c>
      <c r="R131" s="38">
        <f>+D131-D52</f>
        <v>0</v>
      </c>
    </row>
    <row r="132" spans="2:18" ht="13.5" thickTop="1" x14ac:dyDescent="0.2"/>
    <row r="140" spans="2:18" x14ac:dyDescent="0.2">
      <c r="B140" s="8"/>
      <c r="C140" s="8"/>
      <c r="D140" s="8"/>
    </row>
    <row r="141" spans="2:18" x14ac:dyDescent="0.2">
      <c r="B141" s="8"/>
      <c r="C141" s="8"/>
      <c r="D141" s="8"/>
    </row>
    <row r="142" spans="2:18" x14ac:dyDescent="0.2">
      <c r="B142" s="8"/>
      <c r="C142" s="8"/>
      <c r="D142" s="8"/>
    </row>
    <row r="143" spans="2:18" x14ac:dyDescent="0.2">
      <c r="B143" s="8"/>
      <c r="C143" s="8"/>
      <c r="D143" s="8"/>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5" firstPageNumber="0" fitToHeight="2" orientation="portrait" r:id="rId1"/>
  <headerFooter alignWithMargins="0"/>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97"/>
  <sheetViews>
    <sheetView zoomScaleNormal="100" workbookViewId="0">
      <selection sqref="A1:D1"/>
    </sheetView>
  </sheetViews>
  <sheetFormatPr baseColWidth="10" defaultRowHeight="12.75" x14ac:dyDescent="0.2"/>
  <cols>
    <col min="1" max="1" width="9.7109375" style="9" customWidth="1"/>
    <col min="2" max="2" width="55" style="43" customWidth="1"/>
    <col min="3" max="3" width="20" style="5" customWidth="1"/>
    <col min="4" max="4" width="24.5703125" style="11" customWidth="1"/>
    <col min="5" max="5" width="19.5703125" style="5" customWidth="1"/>
    <col min="6" max="6" width="17.28515625" style="8" bestFit="1" customWidth="1"/>
    <col min="7" max="16384" width="11.42578125" style="8"/>
  </cols>
  <sheetData>
    <row r="1" spans="1:5" s="4" customFormat="1" ht="14.25" x14ac:dyDescent="0.2">
      <c r="A1" s="56" t="s">
        <v>0</v>
      </c>
      <c r="B1" s="56"/>
      <c r="C1" s="56"/>
      <c r="D1" s="56"/>
      <c r="E1" s="1"/>
    </row>
    <row r="2" spans="1:5" ht="14.25" x14ac:dyDescent="0.2">
      <c r="A2" s="56" t="str">
        <f>+[3]SOLICITUD!A2</f>
        <v xml:space="preserve"> MODIFICACIÓN  PRESUPUESTARIA Nº2-2018</v>
      </c>
      <c r="B2" s="56"/>
      <c r="C2" s="56"/>
      <c r="D2" s="56"/>
    </row>
    <row r="3" spans="1:5" x14ac:dyDescent="0.2">
      <c r="A3" s="44"/>
      <c r="B3" s="10"/>
    </row>
    <row r="4" spans="1:5" x14ac:dyDescent="0.2">
      <c r="A4" s="44"/>
      <c r="B4" s="10"/>
    </row>
    <row r="5" spans="1:5" x14ac:dyDescent="0.2">
      <c r="A5" s="45" t="s">
        <v>2</v>
      </c>
      <c r="B5" s="12"/>
      <c r="C5" s="13"/>
      <c r="D5" s="13"/>
    </row>
    <row r="6" spans="1:5" x14ac:dyDescent="0.2">
      <c r="A6" s="44"/>
      <c r="B6" s="10"/>
    </row>
    <row r="7" spans="1:5" x14ac:dyDescent="0.2">
      <c r="A7" s="46" t="s">
        <v>3</v>
      </c>
      <c r="B7" s="15" t="s">
        <v>4</v>
      </c>
      <c r="C7" s="16"/>
    </row>
    <row r="8" spans="1:5" ht="24" customHeight="1" x14ac:dyDescent="0.2">
      <c r="A8" s="14" t="s">
        <v>32</v>
      </c>
      <c r="B8" s="15" t="s">
        <v>33</v>
      </c>
      <c r="C8" s="16"/>
      <c r="D8" s="11">
        <f>+C10+C14+C18+C25</f>
        <v>44417500</v>
      </c>
    </row>
    <row r="9" spans="1:5" x14ac:dyDescent="0.2">
      <c r="A9" s="14"/>
      <c r="B9" s="15"/>
      <c r="C9" s="16"/>
    </row>
    <row r="10" spans="1:5" x14ac:dyDescent="0.2">
      <c r="A10" s="14" t="s">
        <v>83</v>
      </c>
      <c r="B10" s="15" t="s">
        <v>84</v>
      </c>
      <c r="C10" s="11">
        <f>+C11</f>
        <v>1000000</v>
      </c>
    </row>
    <row r="11" spans="1:5" x14ac:dyDescent="0.2">
      <c r="A11" s="9" t="s">
        <v>85</v>
      </c>
      <c r="B11" s="9" t="s">
        <v>86</v>
      </c>
      <c r="C11" s="16">
        <v>1000000</v>
      </c>
    </row>
    <row r="12" spans="1:5" ht="38.25" x14ac:dyDescent="0.2">
      <c r="B12" s="54" t="s">
        <v>162</v>
      </c>
      <c r="C12" s="16"/>
    </row>
    <row r="13" spans="1:5" x14ac:dyDescent="0.2">
      <c r="A13" s="14"/>
      <c r="B13" s="15"/>
      <c r="C13" s="16"/>
    </row>
    <row r="14" spans="1:5" x14ac:dyDescent="0.2">
      <c r="A14" s="14" t="s">
        <v>34</v>
      </c>
      <c r="B14" s="15" t="s">
        <v>35</v>
      </c>
      <c r="C14" s="11">
        <f>SUM(C15:C15)</f>
        <v>1990000</v>
      </c>
    </row>
    <row r="15" spans="1:5" x14ac:dyDescent="0.2">
      <c r="A15" s="9" t="s">
        <v>36</v>
      </c>
      <c r="B15" s="9" t="s">
        <v>37</v>
      </c>
      <c r="C15" s="16">
        <v>1990000</v>
      </c>
    </row>
    <row r="16" spans="1:5" ht="76.5" x14ac:dyDescent="0.2">
      <c r="B16" s="55" t="s">
        <v>163</v>
      </c>
      <c r="C16" s="16"/>
    </row>
    <row r="17" spans="1:4" x14ac:dyDescent="0.2">
      <c r="B17" s="23"/>
      <c r="C17" s="16"/>
    </row>
    <row r="18" spans="1:4" ht="27" customHeight="1" x14ac:dyDescent="0.2">
      <c r="A18" s="14" t="s">
        <v>40</v>
      </c>
      <c r="B18" s="24" t="s">
        <v>41</v>
      </c>
      <c r="C18" s="11">
        <f>SUM(C19:C22)</f>
        <v>39977500</v>
      </c>
    </row>
    <row r="19" spans="1:4" x14ac:dyDescent="0.2">
      <c r="A19" s="9" t="s">
        <v>109</v>
      </c>
      <c r="B19" s="9" t="s">
        <v>110</v>
      </c>
      <c r="C19" s="16">
        <v>35500000</v>
      </c>
    </row>
    <row r="20" spans="1:4" ht="69" customHeight="1" x14ac:dyDescent="0.2">
      <c r="B20" s="54" t="s">
        <v>164</v>
      </c>
      <c r="C20" s="16"/>
    </row>
    <row r="21" spans="1:4" x14ac:dyDescent="0.2">
      <c r="B21" s="9"/>
      <c r="C21" s="16"/>
    </row>
    <row r="22" spans="1:4" x14ac:dyDescent="0.2">
      <c r="A22" s="9" t="s">
        <v>42</v>
      </c>
      <c r="B22" s="9" t="s">
        <v>43</v>
      </c>
      <c r="C22" s="16">
        <v>4477500</v>
      </c>
    </row>
    <row r="23" spans="1:4" ht="106.5" customHeight="1" x14ac:dyDescent="0.2">
      <c r="B23" s="54" t="s">
        <v>165</v>
      </c>
      <c r="C23" s="16"/>
    </row>
    <row r="24" spans="1:4" x14ac:dyDescent="0.2">
      <c r="B24" s="9"/>
      <c r="C24" s="16"/>
    </row>
    <row r="25" spans="1:4" x14ac:dyDescent="0.2">
      <c r="A25" s="14" t="s">
        <v>44</v>
      </c>
      <c r="B25" s="14" t="s">
        <v>45</v>
      </c>
      <c r="C25" s="11">
        <f>SUM(C26:C29)</f>
        <v>1450000</v>
      </c>
    </row>
    <row r="26" spans="1:4" x14ac:dyDescent="0.2">
      <c r="A26" s="9" t="s">
        <v>111</v>
      </c>
      <c r="B26" s="9" t="s">
        <v>112</v>
      </c>
      <c r="C26" s="16">
        <v>1000000</v>
      </c>
    </row>
    <row r="27" spans="1:4" ht="38.25" x14ac:dyDescent="0.2">
      <c r="B27" s="54" t="s">
        <v>166</v>
      </c>
      <c r="C27" s="16"/>
    </row>
    <row r="28" spans="1:4" x14ac:dyDescent="0.2">
      <c r="B28" s="9"/>
      <c r="C28" s="16"/>
    </row>
    <row r="29" spans="1:4" x14ac:dyDescent="0.2">
      <c r="A29" s="9" t="s">
        <v>113</v>
      </c>
      <c r="B29" s="9" t="s">
        <v>114</v>
      </c>
      <c r="C29" s="16">
        <v>450000</v>
      </c>
    </row>
    <row r="30" spans="1:4" ht="25.5" x14ac:dyDescent="0.2">
      <c r="B30" s="54" t="s">
        <v>167</v>
      </c>
      <c r="C30" s="16"/>
    </row>
    <row r="31" spans="1:4" x14ac:dyDescent="0.2">
      <c r="B31" s="9"/>
      <c r="C31" s="16"/>
    </row>
    <row r="32" spans="1:4" x14ac:dyDescent="0.2">
      <c r="A32" s="14" t="s">
        <v>50</v>
      </c>
      <c r="B32" s="24" t="s">
        <v>51</v>
      </c>
      <c r="C32" s="16"/>
      <c r="D32" s="11">
        <f>+C34+C38</f>
        <v>205000</v>
      </c>
    </row>
    <row r="33" spans="1:10" x14ac:dyDescent="0.2">
      <c r="A33" s="14"/>
      <c r="B33" s="24"/>
      <c r="C33" s="16"/>
    </row>
    <row r="34" spans="1:10" ht="21" customHeight="1" x14ac:dyDescent="0.2">
      <c r="A34" s="14" t="s">
        <v>115</v>
      </c>
      <c r="B34" s="15" t="s">
        <v>116</v>
      </c>
      <c r="C34" s="11">
        <f>SUM(C35:C35)</f>
        <v>60000</v>
      </c>
    </row>
    <row r="35" spans="1:10" x14ac:dyDescent="0.2">
      <c r="A35" s="9" t="s">
        <v>117</v>
      </c>
      <c r="B35" s="9" t="s">
        <v>118</v>
      </c>
      <c r="C35" s="16">
        <v>60000</v>
      </c>
      <c r="J35" s="39"/>
    </row>
    <row r="36" spans="1:10" ht="25.5" x14ac:dyDescent="0.2">
      <c r="B36" s="54" t="s">
        <v>168</v>
      </c>
      <c r="C36" s="16"/>
      <c r="J36" s="39"/>
    </row>
    <row r="37" spans="1:10" x14ac:dyDescent="0.2">
      <c r="B37" s="9"/>
      <c r="C37" s="16"/>
      <c r="J37" s="39"/>
    </row>
    <row r="38" spans="1:10" x14ac:dyDescent="0.2">
      <c r="A38" s="14" t="s">
        <v>56</v>
      </c>
      <c r="B38" s="24" t="s">
        <v>57</v>
      </c>
      <c r="C38" s="11">
        <f>+C39+C42</f>
        <v>145000</v>
      </c>
      <c r="J38" s="39"/>
    </row>
    <row r="39" spans="1:10" x14ac:dyDescent="0.2">
      <c r="A39" s="9" t="s">
        <v>58</v>
      </c>
      <c r="B39" s="9" t="s">
        <v>169</v>
      </c>
      <c r="C39" s="16">
        <v>20000</v>
      </c>
      <c r="J39" s="39"/>
    </row>
    <row r="40" spans="1:10" ht="25.5" x14ac:dyDescent="0.2">
      <c r="B40" s="54" t="s">
        <v>170</v>
      </c>
      <c r="C40" s="16"/>
      <c r="J40" s="39"/>
    </row>
    <row r="41" spans="1:10" x14ac:dyDescent="0.2">
      <c r="B41" s="9"/>
      <c r="C41" s="16"/>
      <c r="J41" s="39"/>
    </row>
    <row r="42" spans="1:10" x14ac:dyDescent="0.2">
      <c r="A42" s="9" t="s">
        <v>119</v>
      </c>
      <c r="B42" s="9" t="s">
        <v>171</v>
      </c>
      <c r="C42" s="16">
        <v>125000</v>
      </c>
      <c r="J42" s="39"/>
    </row>
    <row r="43" spans="1:10" ht="51" x14ac:dyDescent="0.2">
      <c r="B43" s="54" t="s">
        <v>172</v>
      </c>
      <c r="C43" s="16"/>
      <c r="J43" s="39"/>
    </row>
    <row r="44" spans="1:10" x14ac:dyDescent="0.2">
      <c r="B44" s="9"/>
      <c r="C44" s="16"/>
      <c r="J44" s="39"/>
    </row>
    <row r="45" spans="1:10" x14ac:dyDescent="0.2">
      <c r="A45" s="14" t="s">
        <v>60</v>
      </c>
      <c r="B45" s="14" t="s">
        <v>61</v>
      </c>
      <c r="C45" s="16"/>
      <c r="D45" s="11">
        <f>+C47</f>
        <v>1000000</v>
      </c>
      <c r="J45" s="39"/>
    </row>
    <row r="46" spans="1:10" x14ac:dyDescent="0.2">
      <c r="A46" s="14"/>
      <c r="B46" s="14"/>
      <c r="C46" s="16"/>
      <c r="J46" s="39"/>
    </row>
    <row r="47" spans="1:10" x14ac:dyDescent="0.2">
      <c r="A47" s="14" t="s">
        <v>62</v>
      </c>
      <c r="B47" s="14" t="s">
        <v>63</v>
      </c>
      <c r="C47" s="11">
        <f>+C48</f>
        <v>1000000</v>
      </c>
      <c r="J47" s="39"/>
    </row>
    <row r="48" spans="1:10" x14ac:dyDescent="0.2">
      <c r="A48" s="9" t="s">
        <v>66</v>
      </c>
      <c r="B48" s="9" t="s">
        <v>67</v>
      </c>
      <c r="C48" s="16">
        <v>1000000</v>
      </c>
    </row>
    <row r="49" spans="1:4" ht="38.25" x14ac:dyDescent="0.2">
      <c r="B49" s="54" t="s">
        <v>173</v>
      </c>
      <c r="C49" s="16"/>
    </row>
    <row r="50" spans="1:4" x14ac:dyDescent="0.2">
      <c r="B50" s="9"/>
      <c r="C50" s="16"/>
    </row>
    <row r="51" spans="1:4" x14ac:dyDescent="0.2">
      <c r="A51" s="14">
        <v>6</v>
      </c>
      <c r="B51" s="15" t="s">
        <v>72</v>
      </c>
      <c r="C51" s="16"/>
      <c r="D51" s="11">
        <f>+C53</f>
        <v>900000</v>
      </c>
    </row>
    <row r="52" spans="1:4" ht="12" customHeight="1" x14ac:dyDescent="0.2">
      <c r="B52" s="9"/>
      <c r="C52" s="16"/>
    </row>
    <row r="53" spans="1:4" ht="25.5" x14ac:dyDescent="0.2">
      <c r="A53" s="14">
        <v>6.07</v>
      </c>
      <c r="B53" s="15" t="s">
        <v>73</v>
      </c>
      <c r="C53" s="11">
        <f>+C54</f>
        <v>900000</v>
      </c>
    </row>
    <row r="54" spans="1:4" ht="12.75" customHeight="1" x14ac:dyDescent="0.2">
      <c r="A54" s="9" t="s">
        <v>74</v>
      </c>
      <c r="B54" s="10" t="s">
        <v>174</v>
      </c>
      <c r="C54" s="16">
        <v>900000</v>
      </c>
    </row>
    <row r="55" spans="1:4" ht="96.75" customHeight="1" x14ac:dyDescent="0.2">
      <c r="B55" s="54" t="s">
        <v>175</v>
      </c>
      <c r="C55" s="16"/>
    </row>
    <row r="56" spans="1:4" x14ac:dyDescent="0.2">
      <c r="B56" s="9"/>
      <c r="C56" s="16"/>
    </row>
    <row r="57" spans="1:4" ht="13.5" thickBot="1" x14ac:dyDescent="0.25">
      <c r="B57" s="30" t="s">
        <v>76</v>
      </c>
      <c r="D57" s="31">
        <f>SUM(D8:D56)</f>
        <v>46522500</v>
      </c>
    </row>
    <row r="58" spans="1:4" ht="13.5" thickTop="1" x14ac:dyDescent="0.2"/>
    <row r="97" spans="3:3" x14ac:dyDescent="0.2">
      <c r="C97" s="5" t="s">
        <v>176</v>
      </c>
    </row>
  </sheetData>
  <mergeCells count="2">
    <mergeCell ref="A1:D1"/>
    <mergeCell ref="A2:D2"/>
  </mergeCells>
  <pageMargins left="0.39370078740157483" right="0.39370078740157483" top="0.39370078740157483" bottom="0.39370078740157483" header="0" footer="0"/>
  <pageSetup scale="78" fitToWidth="2" orientation="portrait" r:id="rId1"/>
  <headerFooter alignWithMargins="0"/>
  <rowBreaks count="1" manualBreakCount="1">
    <brk id="4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Modi Nº1 </vt:lpstr>
      <vt:lpstr>Justificación1</vt:lpstr>
      <vt:lpstr>Modi Nº2 </vt:lpstr>
      <vt:lpstr>Justificación2</vt:lpstr>
      <vt:lpstr>Justificación1!Área_de_impresión</vt:lpstr>
      <vt:lpstr>Justificación2!Área_de_impresión</vt:lpstr>
      <vt:lpstr>'Modi Nº1 '!Área_de_impresión</vt:lpstr>
      <vt:lpstr>'Modi Nº2 '!Área_de_impresión</vt:lpstr>
      <vt:lpstr>Justificación1!Títulos_a_imprimir</vt:lpstr>
      <vt:lpstr>Justificación2!Títulos_a_imprimir</vt:lpstr>
      <vt:lpstr>'Modi Nº1 '!Títulos_a_imprimir</vt:lpstr>
      <vt:lpstr>'Modi Nº2 '!Títulos_a_imprimir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Urbina Aguirre</dc:creator>
  <cp:lastModifiedBy>Maricela Cordero Vega</cp:lastModifiedBy>
  <dcterms:created xsi:type="dcterms:W3CDTF">2018-05-03T14:43:51Z</dcterms:created>
  <dcterms:modified xsi:type="dcterms:W3CDTF">2018-05-03T18:21:38Z</dcterms:modified>
</cp:coreProperties>
</file>