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8.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9.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0.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drawings/drawing12.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zuniga\Documents\CONTENIDOS NUEVO SITIO WEB\TRANSPARENCIA\CONTRATACIÓN ADMINISTRATIVA\2. CONTRATACIONES DIRECTAS\2016\"/>
    </mc:Choice>
  </mc:AlternateContent>
  <bookViews>
    <workbookView xWindow="480" yWindow="495" windowWidth="19875" windowHeight="7020"/>
  </bookViews>
  <sheets>
    <sheet name="ENE" sheetId="1" r:id="rId1"/>
    <sheet name="FEB" sheetId="3" r:id="rId2"/>
    <sheet name="MAR" sheetId="22" r:id="rId3"/>
    <sheet name="ABR" sheetId="23" r:id="rId4"/>
    <sheet name="MAY" sheetId="24" r:id="rId5"/>
    <sheet name="JUN" sheetId="25" r:id="rId6"/>
    <sheet name="JUL" sheetId="26" r:id="rId7"/>
    <sheet name="AGO" sheetId="27" r:id="rId8"/>
    <sheet name="SET" sheetId="28" r:id="rId9"/>
    <sheet name="OCT" sheetId="30" r:id="rId10"/>
    <sheet name="NOV" sheetId="31" r:id="rId11"/>
    <sheet name="DIC" sheetId="32" r:id="rId12"/>
  </sheets>
  <calcPr calcId="152511"/>
</workbook>
</file>

<file path=xl/calcChain.xml><?xml version="1.0" encoding="utf-8"?>
<calcChain xmlns="http://schemas.openxmlformats.org/spreadsheetml/2006/main">
  <c r="J41" i="32" l="1"/>
  <c r="J18" i="32"/>
  <c r="J31" i="32"/>
  <c r="J34" i="32"/>
  <c r="J33" i="32"/>
  <c r="J37" i="32"/>
  <c r="J36" i="32"/>
  <c r="J40" i="32"/>
  <c r="J11" i="32"/>
  <c r="J38" i="32"/>
  <c r="J32" i="32"/>
  <c r="J22" i="32"/>
  <c r="J34" i="23" l="1"/>
  <c r="J49" i="22" l="1"/>
</calcChain>
</file>

<file path=xl/sharedStrings.xml><?xml version="1.0" encoding="utf-8"?>
<sst xmlns="http://schemas.openxmlformats.org/spreadsheetml/2006/main" count="2354" uniqueCount="791">
  <si>
    <t>DAH</t>
  </si>
  <si>
    <t>CON</t>
  </si>
  <si>
    <t>DAF</t>
  </si>
  <si>
    <t>JUNTA ADMINISTRATIVA DE LA IMPRENTA NACIONAL</t>
  </si>
  <si>
    <t>DAN</t>
  </si>
  <si>
    <t>JIMÉNEZ &amp; TANZI S. A</t>
  </si>
  <si>
    <t>DG</t>
  </si>
  <si>
    <t>GRUPO NACIÓN GN S. A</t>
  </si>
  <si>
    <t>DEPTO</t>
  </si>
  <si>
    <t>Q</t>
  </si>
  <si>
    <t>DETALLE</t>
  </si>
  <si>
    <t>OC</t>
  </si>
  <si>
    <t>FECHA</t>
  </si>
  <si>
    <t>CONTRATISTA</t>
  </si>
  <si>
    <t>MONTO</t>
  </si>
  <si>
    <t>JUSTIFICACIÓN</t>
  </si>
  <si>
    <t>JUNTA ADMINISTRATIVA DEL ARCHIVO NACIONAL</t>
  </si>
  <si>
    <t>REPORTE MENSUAL DE CONTRATACIONES DIRECTAS</t>
  </si>
  <si>
    <t>Depto. Administrativo-Financiero</t>
  </si>
  <si>
    <t>Proveeduría Institucional - Subproceso de Contratación Administrativa</t>
  </si>
  <si>
    <t>Elaborado:  Elías Vega M.-Proveedor Institucional</t>
  </si>
  <si>
    <t>N.°</t>
  </si>
  <si>
    <t>SAE</t>
  </si>
  <si>
    <t>ABONOS AGRO S. A</t>
  </si>
  <si>
    <t>INVERSIONES LA RUECA S. A</t>
  </si>
  <si>
    <t>FESA FORMAS EFICIENTES S. A</t>
  </si>
  <si>
    <t>DIREX INTERNACIONAL S. A</t>
  </si>
  <si>
    <t>INFRUCTUOSO</t>
  </si>
  <si>
    <t>TECAPRO DE COSTA RICA S. A</t>
  </si>
  <si>
    <t>REVOLUTION TECHNOLOGIES REVTEC S. A</t>
  </si>
  <si>
    <t>SERVICIOS TÉCNICOS ESPECIALIZADOS STE S. A</t>
  </si>
  <si>
    <t>DISTRIBUIDORA RAMÍREZ &amp; CASTILLO S. A</t>
  </si>
  <si>
    <t>COMPONENTES EL ORBE S. A</t>
  </si>
  <si>
    <t>CORPORACIÓN FAETÓN S. A</t>
  </si>
  <si>
    <t>PRODUCTIVE BUSINESS SOLUTIONS (COSTA RICA) S. A</t>
  </si>
  <si>
    <t>SALAZAR &amp; VELÁSQUEZ S. A</t>
  </si>
  <si>
    <t>Continuidad servicios mantenimiento de central telefónica</t>
  </si>
  <si>
    <t>ALROTEK DE CENTROAMÉRICA S. A</t>
  </si>
  <si>
    <t>I. S PRODUCTOS DE OFICINA CENTROAMÉRICA S. A</t>
  </si>
  <si>
    <t>Dotación recursos contrato mantenimiento sist incendios</t>
  </si>
  <si>
    <t>Continuidad a la contratación directa 2013CD-000157-00100 para mantenimiento de sistema contra incendio</t>
  </si>
  <si>
    <t>Continuidad al contrato de servicios de alimentación a los miembros de Junta Administrativa del Archivo Nacional</t>
  </si>
  <si>
    <t>LITOGRAFÍA E IMPRENTA SEGURA HERMANOS S. A</t>
  </si>
  <si>
    <t>EDICIONES LITERARIAS EDILIT S. A</t>
  </si>
  <si>
    <t>INDIANÁPOLIS S. A</t>
  </si>
  <si>
    <t>FUNDACIÓN TECNOLÓGICA DE COSTA RICA (FUNDATEC)</t>
  </si>
  <si>
    <t>COMPAÑÍA LEOGAR S. A</t>
  </si>
  <si>
    <t>mantenimiento de central telefónica en óptimas condiciones</t>
  </si>
  <si>
    <t>MUNDO CREATIVO S. A</t>
  </si>
  <si>
    <t>ASESORÍAS CREATIVAS EN DESARROLLO INTEGRAL ACDI S. A</t>
  </si>
  <si>
    <t>CD</t>
  </si>
  <si>
    <t>000006</t>
  </si>
  <si>
    <t>00100</t>
  </si>
  <si>
    <t>CM</t>
  </si>
  <si>
    <t>000005</t>
  </si>
  <si>
    <t>Contratación N.°</t>
  </si>
  <si>
    <t>enero 2016</t>
  </si>
  <si>
    <t>CONSORCIO DE INFORMACIÓN Y SEGURIDAD CIS S. A</t>
  </si>
  <si>
    <t>DISTRIBUIDORA Y ENVASADORA DE QUÍMICOS DEQUISA S. A</t>
  </si>
  <si>
    <t xml:space="preserve">Continuidad servicios de seguridad y vilancia </t>
  </si>
  <si>
    <t>Continuidad servicios de limpieza</t>
  </si>
  <si>
    <t>Seguridad y vigilancia de la Institución por periodo de un año de enero a diciembre del 2016</t>
  </si>
  <si>
    <t>Servicios de limpieza por Convenio Marco por periodo de un año de enero a diciembre del 2016</t>
  </si>
  <si>
    <t>febrero 2016</t>
  </si>
  <si>
    <t>DTI</t>
  </si>
  <si>
    <t>Columna1</t>
  </si>
  <si>
    <t>Columna2</t>
  </si>
  <si>
    <t>Columna3</t>
  </si>
  <si>
    <t>000013</t>
  </si>
  <si>
    <t>00200</t>
  </si>
  <si>
    <t>000009</t>
  </si>
  <si>
    <t>00300</t>
  </si>
  <si>
    <t>000016</t>
  </si>
  <si>
    <t>000017</t>
  </si>
  <si>
    <t>000018</t>
  </si>
  <si>
    <t>000019</t>
  </si>
  <si>
    <t>000021</t>
  </si>
  <si>
    <t>000025</t>
  </si>
  <si>
    <t>000012</t>
  </si>
  <si>
    <t>000015</t>
  </si>
  <si>
    <t>000022</t>
  </si>
  <si>
    <t>ASOCIACIÓN SOLIDARISTA EMPLEADOS DE CAJA COSTARRICENSE SEGURO SOCIAL</t>
  </si>
  <si>
    <t>TECAPRO DE COSTA RICA S.A.</t>
  </si>
  <si>
    <t>CASA CONFORT S. A</t>
  </si>
  <si>
    <t>MARIANA'S CATERING SERVICE S. A</t>
  </si>
  <si>
    <t>Industrias e Inversiones Caroc de Heredia S.A.</t>
  </si>
  <si>
    <t>Almuerzos para sesiones de JAAN</t>
  </si>
  <si>
    <t>Contrato anual sistema adm BOS y 40 horas soporte técnico</t>
  </si>
  <si>
    <t>Mantenimiento preventivo ascensor eléctrico</t>
  </si>
  <si>
    <t>Publicación La Gaceta Premios Archivisticos Nacionales</t>
  </si>
  <si>
    <t>Servicio motor lift, gear joint, cover lift gear</t>
  </si>
  <si>
    <t>mantenimiento y soporte técnico de sistemas de Unidad Financiero Contable</t>
  </si>
  <si>
    <t>Servicio de soporte técnico para soporte al sistema de nómina</t>
  </si>
  <si>
    <t>Mantener en buen funcionamiento el elevador de la Institución.  RECURSOS PRESUPUESTARIOS 2015</t>
  </si>
  <si>
    <t>Publicación de Decreto ejecutivo N.° 39350_C en el diario La Gaceta</t>
  </si>
  <si>
    <t>Atención a participantes durante actividad presentacuión de pubblicaciones del Archivo Nacional</t>
  </si>
  <si>
    <t>Atención a participantes Asamblea de Archivistas 2016</t>
  </si>
  <si>
    <t xml:space="preserve">Reparación de impresora Depto de Servicios Archivísticos Externos </t>
  </si>
  <si>
    <t>Publicidad de actividades que se llevarán a cabo en el Archivo Nacional en el 2016</t>
  </si>
  <si>
    <r>
      <rPr>
        <b/>
        <sz val="10"/>
        <color theme="3"/>
        <rFont val="Arial"/>
        <family val="2"/>
      </rPr>
      <t>PRIORIDAD</t>
    </r>
    <r>
      <rPr>
        <sz val="10"/>
        <color theme="3"/>
        <rFont val="Arial"/>
        <family val="2"/>
      </rPr>
      <t xml:space="preserve"> Horas soporte técnico TecApro</t>
    </r>
  </si>
  <si>
    <r>
      <rPr>
        <b/>
        <sz val="10"/>
        <color theme="3"/>
        <rFont val="Arial"/>
        <family val="2"/>
      </rPr>
      <t>PRIORIDAD</t>
    </r>
    <r>
      <rPr>
        <sz val="10"/>
        <color theme="3"/>
        <rFont val="Arial"/>
        <family val="2"/>
      </rPr>
      <t xml:space="preserve"> refrigerio presentación de publicaciones</t>
    </r>
  </si>
  <si>
    <r>
      <rPr>
        <b/>
        <sz val="10"/>
        <color theme="3"/>
        <rFont val="Arial"/>
        <family val="2"/>
      </rPr>
      <t>PRIORIDAD</t>
    </r>
    <r>
      <rPr>
        <sz val="10"/>
        <color theme="3"/>
        <rFont val="Arial"/>
        <family val="2"/>
      </rPr>
      <t xml:space="preserve"> Refrigerio Asamblea de Archivistas</t>
    </r>
  </si>
  <si>
    <r>
      <rPr>
        <b/>
        <sz val="10"/>
        <color theme="3"/>
        <rFont val="Arial"/>
        <family val="2"/>
      </rPr>
      <t>PRIORIDAD</t>
    </r>
    <r>
      <rPr>
        <sz val="10"/>
        <color theme="3"/>
        <rFont val="Arial"/>
        <family val="2"/>
      </rPr>
      <t xml:space="preserve"> Publicaciones diario La Nación</t>
    </r>
  </si>
  <si>
    <t>Columna4</t>
  </si>
  <si>
    <t>marzo 2016</t>
  </si>
  <si>
    <t>000023</t>
  </si>
  <si>
    <t>000044</t>
  </si>
  <si>
    <t>000027</t>
  </si>
  <si>
    <t>000045</t>
  </si>
  <si>
    <t>000030</t>
  </si>
  <si>
    <t>000035</t>
  </si>
  <si>
    <t>000028</t>
  </si>
  <si>
    <t>000024</t>
  </si>
  <si>
    <t>000026</t>
  </si>
  <si>
    <t>000029</t>
  </si>
  <si>
    <t>000032</t>
  </si>
  <si>
    <t>000049</t>
  </si>
  <si>
    <t>000041</t>
  </si>
  <si>
    <t>000043</t>
  </si>
  <si>
    <t>000057</t>
  </si>
  <si>
    <t>000052</t>
  </si>
  <si>
    <t>IMPRESIONES EL UNICORNIO S, A</t>
  </si>
  <si>
    <t>CANCELADO</t>
  </si>
  <si>
    <t>FERRETERÍA CENTRAL SAN FRANCISCO S.A.</t>
  </si>
  <si>
    <t>ACONDICIONAMIENTO DE OFICINAS S.A.</t>
  </si>
  <si>
    <t>INSTALACIONES TELEFÓNICAS (CR) S.A.</t>
  </si>
  <si>
    <t>MUEBLES CROMETAL S.A.</t>
  </si>
  <si>
    <t>Asesorias Creativas en Desarrollo Integral A C D I S.A.</t>
  </si>
  <si>
    <t>KAVIAL S. A</t>
  </si>
  <si>
    <t>ELÁSTICA SURQUI S. A</t>
  </si>
  <si>
    <t>Revis orden descripc exped indices notariales 2013-2015 (ADAI)</t>
  </si>
  <si>
    <t>Publicación en La Gaceta Res DM 026-2016</t>
  </si>
  <si>
    <t>Publicaciones diario La Nación</t>
  </si>
  <si>
    <t>Servicios de difusión y publicidad en medios digitales</t>
  </si>
  <si>
    <t>Cinta de impresión DataCard</t>
  </si>
  <si>
    <t>impresión Cuadernillo Archivo Nacional</t>
  </si>
  <si>
    <t>Catálogos, afiches</t>
  </si>
  <si>
    <t>Boleta préstamo de documentos</t>
  </si>
  <si>
    <t>Impresión RAN</t>
  </si>
  <si>
    <t>Boleta autorización salida material bibliográfico, fotocopias…</t>
  </si>
  <si>
    <t>Placa autoadhesiva para activos</t>
  </si>
  <si>
    <t>talonarios 100 recibos Solicitud de fotocopias, recibo prov…</t>
  </si>
  <si>
    <t>Formulario "depósito tomos de protocolo y Testamento…</t>
  </si>
  <si>
    <t>Impresión de calendarios 2017</t>
  </si>
  <si>
    <t>Publicación La Gaceta Resolución DM 032-2016</t>
  </si>
  <si>
    <t>Publicación Asamblea de Archivistas</t>
  </si>
  <si>
    <t>Mingitorio seco Falcon®</t>
  </si>
  <si>
    <t>Cinta adhesiva aislante 10 m</t>
  </si>
  <si>
    <t>silla ergonómica giratoria</t>
  </si>
  <si>
    <t>mesa máquina de escribir</t>
  </si>
  <si>
    <t>Unidad fusora y servicio de mantenimiento</t>
  </si>
  <si>
    <t>mesa circular</t>
  </si>
  <si>
    <t>sillas de espera</t>
  </si>
  <si>
    <t>cable eléctrico THHN 10, 12</t>
  </si>
  <si>
    <t>cable eléctrico THHN 12, breaker, cable TSJ…</t>
  </si>
  <si>
    <t>Expander, union PVC codo PVC</t>
  </si>
  <si>
    <t xml:space="preserve">Tubo conduit PVC, amarra plástica, codo PVC </t>
  </si>
  <si>
    <t>Gaza metal, angular, platina</t>
  </si>
  <si>
    <t>curva EMT, unión EMT, gasa metal, malla electrosoldada</t>
  </si>
  <si>
    <t>pintura latex, aguarrás</t>
  </si>
  <si>
    <t>trabajo para incorporar numero de signatura para facilitación de documentos</t>
  </si>
  <si>
    <t>Publicación en La Gaceta de nombramiento de la Sra. Lilliam Alvarado Agúero</t>
  </si>
  <si>
    <t>garantizar que los equipos y software de la Institución trabajen adecuadamente con alta disponibilidad</t>
  </si>
  <si>
    <t>Suministro necesario para la impresión de carné de identificación de la Institución</t>
  </si>
  <si>
    <t>Atención a participantes en actividades de capacitación</t>
  </si>
  <si>
    <t>Impresión de publicaciones del Archivo Nacional para difusión del patrimonio documental</t>
  </si>
  <si>
    <t>Cumplir controles de facilitación de documentos</t>
  </si>
  <si>
    <t>Controles de facilitación de material bibliográfico para la Biblioteca</t>
  </si>
  <si>
    <t xml:space="preserve">Placa autoadhesiva para identificación de activos </t>
  </si>
  <si>
    <t>Formularios requeridos para labores diarias de oficina</t>
  </si>
  <si>
    <t>calendarios para notarios que se apersonen al DAN en los primeros días del año 2017</t>
  </si>
  <si>
    <t>Nombramiento de la Sra. Raquel Umaña Alpízar como miembro de la Junta Administrativa del Archivo Nacional</t>
  </si>
  <si>
    <t>Anuncio de celebración de Asamblea de Archivistas en el diario La Nación a publicar el día 1 de febrero del 2016</t>
  </si>
  <si>
    <t>Reemplazo de orinales con fluxómetroos dañados por mingitorios secos</t>
  </si>
  <si>
    <t xml:space="preserve">Requerido para servicios de encuadernación que pagan los notarios públicos </t>
  </si>
  <si>
    <t>Mobiliario requeriod para sustituir sillas en mal estado</t>
  </si>
  <si>
    <t>Mobiliario requerido para ordenación y traslado de documentos en área índices</t>
  </si>
  <si>
    <t>mantenimiento de equipo de impresión Brother® utilizado en la Proveeduría Institucional</t>
  </si>
  <si>
    <t>Publicación de anuncio de convocatoria de audiencia pública para revisión del cartel</t>
  </si>
  <si>
    <t>Para uso de personas que consultan expedientes</t>
  </si>
  <si>
    <t>Curso de aprovechamiento para la coordinación del Departamento</t>
  </si>
  <si>
    <t>mantener en existencia materiales eléctricos de mantenimiento</t>
  </si>
  <si>
    <t>mantener herramientas y materiales de mantenimiento en existencia para realizar trabajos y reparaciones</t>
  </si>
  <si>
    <t>Dar mantenimiento a la pintura de edificios de la Institución</t>
  </si>
  <si>
    <t>Piezas acrílicas para exposición documental Oceano Pacífico</t>
  </si>
  <si>
    <t>Telas y textiles para montaje de exposición Documental</t>
  </si>
  <si>
    <t>Impresión de vinilos para exposición documental Oceano Pacífico</t>
  </si>
  <si>
    <r>
      <rPr>
        <b/>
        <sz val="10"/>
        <color theme="3"/>
        <rFont val="Arial"/>
        <family val="2"/>
      </rPr>
      <t>PRIORIDAD</t>
    </r>
    <r>
      <rPr>
        <sz val="10"/>
        <color theme="3"/>
        <rFont val="Arial"/>
        <family val="2"/>
      </rPr>
      <t xml:space="preserve"> Servicio asistencia mantenim y soporte técnico plataforma tecnol</t>
    </r>
  </si>
  <si>
    <r>
      <rPr>
        <b/>
        <sz val="10"/>
        <color theme="3"/>
        <rFont val="Arial"/>
        <family val="2"/>
      </rPr>
      <t>PRIORIDAD</t>
    </r>
    <r>
      <rPr>
        <sz val="10"/>
        <color theme="3"/>
        <rFont val="Arial"/>
        <family val="2"/>
      </rPr>
      <t xml:space="preserve"> Publicación de audiencia pública de cartel</t>
    </r>
  </si>
  <si>
    <r>
      <rPr>
        <b/>
        <sz val="10"/>
        <color theme="3"/>
        <rFont val="Arial"/>
        <family val="2"/>
      </rPr>
      <t>PRIORIDAD</t>
    </r>
    <r>
      <rPr>
        <sz val="10"/>
        <color theme="3"/>
        <rFont val="Arial"/>
        <family val="2"/>
      </rPr>
      <t xml:space="preserve"> Curso Adm efectiva del tiempo</t>
    </r>
  </si>
  <si>
    <r>
      <rPr>
        <b/>
        <sz val="10"/>
        <color theme="3"/>
        <rFont val="Arial"/>
        <family val="2"/>
      </rPr>
      <t>PRIORIDAD</t>
    </r>
    <r>
      <rPr>
        <sz val="10"/>
        <color theme="3"/>
        <rFont val="Arial"/>
        <family val="2"/>
      </rPr>
      <t xml:space="preserve"> Pieza acrílica PVC</t>
    </r>
  </si>
  <si>
    <r>
      <rPr>
        <b/>
        <sz val="10"/>
        <color theme="3"/>
        <rFont val="Arial"/>
        <family val="2"/>
      </rPr>
      <t>PRIORIDAD</t>
    </r>
    <r>
      <rPr>
        <sz val="10"/>
        <color theme="3"/>
        <rFont val="Arial"/>
        <family val="2"/>
      </rPr>
      <t xml:space="preserve"> Alfombra de pelo negra, tela blanca gruesa</t>
    </r>
  </si>
  <si>
    <r>
      <rPr>
        <b/>
        <sz val="10"/>
        <color theme="3"/>
        <rFont val="Arial"/>
        <family val="2"/>
      </rPr>
      <t>PRIORIDAD</t>
    </r>
    <r>
      <rPr>
        <sz val="10"/>
        <color theme="3"/>
        <rFont val="Arial"/>
        <family val="2"/>
      </rPr>
      <t xml:space="preserve"> rollos de velcro</t>
    </r>
  </si>
  <si>
    <r>
      <rPr>
        <b/>
        <sz val="10"/>
        <color theme="3"/>
        <rFont val="Arial"/>
        <family val="2"/>
      </rPr>
      <t>PRIORIDAD</t>
    </r>
    <r>
      <rPr>
        <sz val="10"/>
        <color theme="3"/>
        <rFont val="Arial"/>
        <family val="2"/>
      </rPr>
      <t xml:space="preserve"> Alfombra de pelo negra, tela blanca gruesa, rollos de velcro</t>
    </r>
  </si>
  <si>
    <r>
      <rPr>
        <b/>
        <sz val="10"/>
        <color theme="3"/>
        <rFont val="Arial"/>
        <family val="2"/>
      </rPr>
      <t>PRIORIDAD</t>
    </r>
    <r>
      <rPr>
        <sz val="10"/>
        <color theme="3"/>
        <rFont val="Arial"/>
        <family val="2"/>
      </rPr>
      <t xml:space="preserve"> Lona impresa, vinilo</t>
    </r>
  </si>
  <si>
    <t>000040</t>
  </si>
  <si>
    <t>000000</t>
  </si>
  <si>
    <t>00000</t>
  </si>
  <si>
    <t>0000007</t>
  </si>
  <si>
    <t>MARIANO SÁNCHEZ SOLANO/ MIGUEL CORTÉS GUTIÉRREZ</t>
  </si>
  <si>
    <t>C-02</t>
  </si>
  <si>
    <t>abril 2016</t>
  </si>
  <si>
    <t>000064</t>
  </si>
  <si>
    <t>000088</t>
  </si>
  <si>
    <t>000066</t>
  </si>
  <si>
    <t>000046</t>
  </si>
  <si>
    <t>000065</t>
  </si>
  <si>
    <t>000081</t>
  </si>
  <si>
    <t>000089</t>
  </si>
  <si>
    <t>000001</t>
  </si>
  <si>
    <t>000072</t>
  </si>
  <si>
    <t>000076</t>
  </si>
  <si>
    <t>000075</t>
  </si>
  <si>
    <t>000087</t>
  </si>
  <si>
    <t>000033</t>
  </si>
  <si>
    <t>000048</t>
  </si>
  <si>
    <t>HOTELERA TOURNÓN S. A</t>
  </si>
  <si>
    <t>TRANSACCIONES MÉDICAS TRANSMEDIC S. A</t>
  </si>
  <si>
    <t>GAYLORD BROS INC</t>
  </si>
  <si>
    <t>RED CULTURA S. A</t>
  </si>
  <si>
    <t>GRUPO SOLUCIONES INFORMÁTICAS GSI S. A</t>
  </si>
  <si>
    <t>KEM DE CENTROAMÉRICA S.A.</t>
  </si>
  <si>
    <t>HOTEL AMERICANO S. A</t>
  </si>
  <si>
    <t>ASESORÍA ÓPTIMA EN SEGURIDAD INDUSTRIAL (ASOSI) S. A</t>
  </si>
  <si>
    <t>TELEFÓNICA DE COSTA RICA S. A</t>
  </si>
  <si>
    <t>ANDREINA PORRAS CASTRO</t>
  </si>
  <si>
    <t>ALQUILERES EIFFEL LTDA.</t>
  </si>
  <si>
    <t>000038</t>
  </si>
  <si>
    <t>000014</t>
  </si>
  <si>
    <t>000037</t>
  </si>
  <si>
    <t>Mantenimientos anuales de impresora HPLáser P3015</t>
  </si>
  <si>
    <t>Servicios técnicos para HP LaserJet P3015</t>
  </si>
  <si>
    <t>mantenimiento equipos de impresión Kyocera FS-4020</t>
  </si>
  <si>
    <t>mantenimiento y revisión de equipo Konica 215</t>
  </si>
  <si>
    <t>servicio técnico equipo Kyocera 4020, 4000 y HP P3015</t>
  </si>
  <si>
    <t>mantenimiento preventivo escáner e-image Scan Pro 2000</t>
  </si>
  <si>
    <t>toner Kyocera TK362</t>
  </si>
  <si>
    <t>mantenimiento preventivo de esfignomanómetros y balanza</t>
  </si>
  <si>
    <t xml:space="preserve">papel bond blanco </t>
  </si>
  <si>
    <t>Toner impresora TN-414 Konica Minolta HP 3015 y HP M1212nf</t>
  </si>
  <si>
    <t>papel bond blanco carta y oficio</t>
  </si>
  <si>
    <t>Tinta negra Epson T22 y Konica Minolta KM195 BizHub 215</t>
  </si>
  <si>
    <t>bolígrafo, gomero, cinta adhesiva, marcador</t>
  </si>
  <si>
    <t>calculadora, cuaderno rayado, grapas, guillotina, llave maya…</t>
  </si>
  <si>
    <t>handmade tengucho paper, Sekishu paper, neschen filmoplast…</t>
  </si>
  <si>
    <t>adjustable temperature hot backing iron</t>
  </si>
  <si>
    <t>Digitalización de tomos de protocolo 2016</t>
  </si>
  <si>
    <t>llave USB, almohadilla, boligrafo, marcador</t>
  </si>
  <si>
    <t>Archivador cartón, papel bond carta…</t>
  </si>
  <si>
    <t>papel higiénico jumbo</t>
  </si>
  <si>
    <t>mantenimiento microfilmadora lector microjackets…</t>
  </si>
  <si>
    <t>Toner Konica Minolta TN 217 y HP LaseJet 3015</t>
  </si>
  <si>
    <t>recarga de extintores</t>
  </si>
  <si>
    <t>rollo papale sumadora</t>
  </si>
  <si>
    <t>tarjeta color crema y formulario recepc tomos diarios, …</t>
  </si>
  <si>
    <t>Clip, corrector, almohadilla, sacapunta eléctrico</t>
  </si>
  <si>
    <t>Digitación de registros 1995-1997</t>
  </si>
  <si>
    <t>papel construcción, block notas, sobres, papel bond</t>
  </si>
  <si>
    <t>Resaltador, prensas, sacagrapas…</t>
  </si>
  <si>
    <t>Impresora láser</t>
  </si>
  <si>
    <t>mantenimiento y soporte para impresora HP M1212NF</t>
  </si>
  <si>
    <t>Instalación y configuración del enlace secundario por fibra óptica</t>
  </si>
  <si>
    <t xml:space="preserve">Sucripción La Nación </t>
  </si>
  <si>
    <t>Publicaciones diario La Gaceta</t>
  </si>
  <si>
    <t>Etiquetas adhesivas</t>
  </si>
  <si>
    <t>Libros:  Gestión de archivos, preservación de docs electrónicos…</t>
  </si>
  <si>
    <t>Publicación Modif Reglam Caja Chica</t>
  </si>
  <si>
    <t>Refrigerios curso archivos de gestión, curso exped adm, …</t>
  </si>
  <si>
    <t>Mantenmimiento para equipo de impresión, fotocopiado y escaneo para usuarios internos y externos del DAH</t>
  </si>
  <si>
    <t>Equipo requerido para impresión, fotocopiado y escaneo de documentos para usuarios internos y externos</t>
  </si>
  <si>
    <t>Equipo indispensable para manjeo de impresión de testimonios certificaciones, oficios enter otros</t>
  </si>
  <si>
    <t>equipo necesario para fotocopias de estudios judiciales, informes y otros</t>
  </si>
  <si>
    <t>mantenimiento preventivo y correctivo am equipos de impresión láser de la Dirección General</t>
  </si>
  <si>
    <t>equipo necesario para atención a público por lo que es necesario su mantenimiento</t>
  </si>
  <si>
    <t>Suministros de oficina para mantener en existencia</t>
  </si>
  <si>
    <t>Actualización a archivistas del Sistema Nacional de Archivos</t>
  </si>
  <si>
    <t>mantenimiento para asegurar la certeza de las mediciones de los equipos y alargar su vida útil</t>
  </si>
  <si>
    <t>material necesario para desarrollo de labores del departamento estudios judiciales, fotocopias certificadas…</t>
  </si>
  <si>
    <t xml:space="preserve">Mantenimiento de equipos para funcionamiento correcto </t>
  </si>
  <si>
    <t>Digitalización de documentos notariales según contrato vigente</t>
  </si>
  <si>
    <t>mantenimiento de equipo para continuar trabajos en Area de Microfilmación</t>
  </si>
  <si>
    <t>Hospedaje para encargados españoles del montaje de la exposición Oceáno Pacífico</t>
  </si>
  <si>
    <t>mantenimiento anual a equipos extintores de la institución</t>
  </si>
  <si>
    <t>para impresión de tiquetes para atención de usuarios</t>
  </si>
  <si>
    <t xml:space="preserve">Formularios para el manejo de controles de cada procedimiento en labores de oficina </t>
  </si>
  <si>
    <t>Para uso de las diferentes unidades del Depto. Servicios Archivísticos Externos</t>
  </si>
  <si>
    <t>indispensable para facilitar información por medio de bases de datos</t>
  </si>
  <si>
    <t>Impresora multifuncional para uso en Auditoría Interna</t>
  </si>
  <si>
    <t>Publicación en diario oficial según requerimiento legal</t>
  </si>
  <si>
    <t>Requerido para asegurar el funcionamiento de la impresora del Departamento de TI</t>
  </si>
  <si>
    <t>Requerido para mejorar la distribución de cargas de ancho de banda y tener una alta disponibilidad en el servicio Internet</t>
  </si>
  <si>
    <t>Suscripción a diarios para la Unidad de Proyección Institucional y DG</t>
  </si>
  <si>
    <t>Informar al Sistema Nacional de Archivos sobre declaraciones de valor científico y cultural de la CNSED</t>
  </si>
  <si>
    <t>Etiquetas para identificación de signaturas del material bibliográfico y su correcta ubicación en estantería</t>
  </si>
  <si>
    <t>Compra de material bibliográfico para biblioteca especializada</t>
  </si>
  <si>
    <t>Requerido para operar fondo de caja chica</t>
  </si>
  <si>
    <t>Atención a participantes cumplimiento metas POI 2016 actualización archivistas SNA</t>
  </si>
  <si>
    <t>refrigerio para inauguración de exposición documental Oceano Pacífico 6 de abril</t>
  </si>
  <si>
    <t>Mobiliario para inauguración de Exposición Oceano Pacífico</t>
  </si>
  <si>
    <t>materiales para restauración en Conservación</t>
  </si>
  <si>
    <r>
      <rPr>
        <b/>
        <sz val="10"/>
        <color theme="3"/>
        <rFont val="Arial"/>
        <family val="2"/>
      </rPr>
      <t>PRIORIDAD</t>
    </r>
    <r>
      <rPr>
        <sz val="10"/>
        <color theme="3"/>
        <rFont val="Arial"/>
        <family val="2"/>
      </rPr>
      <t xml:space="preserve"> Contratación espacio para hotel</t>
    </r>
  </si>
  <si>
    <r>
      <rPr>
        <b/>
        <sz val="10"/>
        <color theme="3"/>
        <rFont val="Arial"/>
        <family val="2"/>
      </rPr>
      <t>PRIORIDAD</t>
    </r>
    <r>
      <rPr>
        <sz val="10"/>
        <color theme="3"/>
        <rFont val="Arial"/>
        <family val="2"/>
      </rPr>
      <t xml:space="preserve"> Hospedaje para 2 pax por 10 noches</t>
    </r>
  </si>
  <si>
    <r>
      <rPr>
        <b/>
        <sz val="10"/>
        <color theme="3"/>
        <rFont val="Arial"/>
        <family val="2"/>
      </rPr>
      <t>PRIORIDAD</t>
    </r>
    <r>
      <rPr>
        <sz val="10"/>
        <color theme="3"/>
        <rFont val="Arial"/>
        <family val="2"/>
      </rPr>
      <t xml:space="preserve"> Publicación La Gaceta Construcción IV etapa</t>
    </r>
  </si>
  <si>
    <r>
      <rPr>
        <b/>
        <sz val="10"/>
        <color theme="3"/>
        <rFont val="Arial"/>
        <family val="2"/>
      </rPr>
      <t>PRIORIDAD</t>
    </r>
    <r>
      <rPr>
        <sz val="10"/>
        <color theme="3"/>
        <rFont val="Arial"/>
        <family val="2"/>
      </rPr>
      <t xml:space="preserve"> Refrigerios inauguración exposición documental Oceano Pacifico</t>
    </r>
  </si>
  <si>
    <r>
      <rPr>
        <b/>
        <sz val="10"/>
        <color theme="3"/>
        <rFont val="Arial"/>
        <family val="2"/>
      </rPr>
      <t>PRIORIDAD</t>
    </r>
    <r>
      <rPr>
        <sz val="10"/>
        <color theme="3"/>
        <rFont val="Arial"/>
        <family val="2"/>
      </rPr>
      <t xml:space="preserve"> Alquiler de toldo mesas, mantelería</t>
    </r>
  </si>
  <si>
    <t>SOLUCIÓN MÁXIMA EN LA COMPUTACIÓN</t>
  </si>
  <si>
    <t>000077</t>
  </si>
  <si>
    <t>000097</t>
  </si>
  <si>
    <t>000074</t>
  </si>
  <si>
    <t>000071</t>
  </si>
  <si>
    <t>000101</t>
  </si>
  <si>
    <t>000130</t>
  </si>
  <si>
    <t>000094</t>
  </si>
  <si>
    <t>000060</t>
  </si>
  <si>
    <t>000091</t>
  </si>
  <si>
    <t>ACCESOS AUTOMÁTICOS S. A</t>
  </si>
  <si>
    <t>AGENCIA DE VIAJES COLÓN S. A</t>
  </si>
  <si>
    <t>PROPERIÓDICOS LTDA</t>
  </si>
  <si>
    <t>PURDY MOTOR S. A</t>
  </si>
  <si>
    <t>COLEGIO DE ABOGADOS DE COSTA RICA</t>
  </si>
  <si>
    <t xml:space="preserve">mantenimiento de sistema de control de acceso </t>
  </si>
  <si>
    <t>Tiquete aéreo Rep. Dominicana</t>
  </si>
  <si>
    <t>Servicio de eliminación de documentos Archivo Intermedio</t>
  </si>
  <si>
    <t>pegamento blanco</t>
  </si>
  <si>
    <t>grapa, goma barra, borrador lápiz, bolígrafo</t>
  </si>
  <si>
    <t>tijeras, goma, grapas, corrector…</t>
  </si>
  <si>
    <t>Separadores metálicos</t>
  </si>
  <si>
    <t>carpeta manila, sobre manila, resma bond, …</t>
  </si>
  <si>
    <t>almohadilla, borrador, cinta máquina escribir…</t>
  </si>
  <si>
    <t>Sucripción La República</t>
  </si>
  <si>
    <t>Vehículo eléctrico</t>
  </si>
  <si>
    <t>Inscripción curso Contratac Administrativa y Fundamentos para litigar</t>
  </si>
  <si>
    <t>Serv profesionales de campo para cuantificación docs…</t>
  </si>
  <si>
    <t>mantenimiento requerido para brindar seguridad al cuarto de servidores Institucional</t>
  </si>
  <si>
    <t>Participación de la Sra Virginia Chacón Arias en XVIII Reunión del Comité Intergubernamental del Prog ADAI</t>
  </si>
  <si>
    <t>Descongestionar el depósito 3 de Archivo Intermedio eliminando documentos cuya vigencia ha caducado según CNSED</t>
  </si>
  <si>
    <t>Servicio de mantenimiento requerido para equipo utilizado en la DG</t>
  </si>
  <si>
    <t>reparación de impresora Konica de la DG</t>
  </si>
  <si>
    <t>para uso en Departamento Archivo Histórico</t>
  </si>
  <si>
    <t>soporte para material bibliográfico de la Biblioteca</t>
  </si>
  <si>
    <t>para mantener en existencia para uso de la DG</t>
  </si>
  <si>
    <t>Sustitución de vehículo Chevrolet Corsa 2004 por haber superado su vida útil</t>
  </si>
  <si>
    <t>Silla para encargado de coordinación de Archivo Central</t>
  </si>
  <si>
    <t>Conferencistas del XXVIII Congreso Archivístico Nacional a realizar del 20 al 22 de julio del 2016</t>
  </si>
  <si>
    <t>Capacitación para funcionarias de Asesoría Jurídica de esta Institución</t>
  </si>
  <si>
    <t>participación de la Sra Ivannia Valverde G. en V Encuentro Nacional de Archivos</t>
  </si>
  <si>
    <t>Contar con información de 64 instituciones faltantes para realizar la programación de transferencias al Archivo Nacional</t>
  </si>
  <si>
    <t>Equipo a utilizar en sala de sesiones de Junta Administrativa</t>
  </si>
  <si>
    <r>
      <rPr>
        <b/>
        <sz val="10"/>
        <color theme="3"/>
        <rFont val="Arial"/>
        <family val="2"/>
      </rPr>
      <t>PRIORIDAD</t>
    </r>
    <r>
      <rPr>
        <sz val="10"/>
        <color theme="3"/>
        <rFont val="Arial"/>
        <family val="2"/>
      </rPr>
      <t xml:space="preserve"> Tiquete aéreo MAD-SJO-MAD</t>
    </r>
  </si>
  <si>
    <r>
      <rPr>
        <b/>
        <sz val="10"/>
        <color theme="3"/>
        <rFont val="Arial"/>
        <family val="2"/>
      </rPr>
      <t>PRIORIDAD</t>
    </r>
    <r>
      <rPr>
        <sz val="10"/>
        <color theme="3"/>
        <rFont val="Arial"/>
        <family val="2"/>
      </rPr>
      <t xml:space="preserve"> Teléfono Alcatel Lucent 8012</t>
    </r>
  </si>
  <si>
    <t>mayo 2016</t>
  </si>
  <si>
    <t>junio 2016</t>
  </si>
  <si>
    <t>LA</t>
  </si>
  <si>
    <t>000002</t>
  </si>
  <si>
    <t>000063</t>
  </si>
  <si>
    <t>000034</t>
  </si>
  <si>
    <t>000056</t>
  </si>
  <si>
    <t>000054</t>
  </si>
  <si>
    <t>000111</t>
  </si>
  <si>
    <t>000107</t>
  </si>
  <si>
    <t>000108</t>
  </si>
  <si>
    <t>000109</t>
  </si>
  <si>
    <t>000079</t>
  </si>
  <si>
    <t>EQUIPOS E INSTALACIONES ELECTROMECÁNICAS EQUILSA LTDA</t>
  </si>
  <si>
    <t>TALLER ELÉCTRICO INDUNI S. A</t>
  </si>
  <si>
    <t>AULA ABIERTA JFA S. A</t>
  </si>
  <si>
    <t>PATRICIA FERNÁNDEZ BUSTAMANTE</t>
  </si>
  <si>
    <t>C-10-2016</t>
  </si>
  <si>
    <t>CA-04-2016</t>
  </si>
  <si>
    <t>Continuidad servicios de mantenimiento aire acondicionado</t>
  </si>
  <si>
    <t>Continuidad servicios mantenim correctivo bomba agua potable</t>
  </si>
  <si>
    <t xml:space="preserve">engrapadora industrial, engrapadora eléctrica </t>
  </si>
  <si>
    <t>Toner negro Konica®TN-414, HP® CE255A, HP® CE285A</t>
  </si>
  <si>
    <t>Toner negro impresora Xerox WC 3225</t>
  </si>
  <si>
    <t>perforadora industrial</t>
  </si>
  <si>
    <t>Toner Xerox WorkCentre 3225</t>
  </si>
  <si>
    <t>borrador lápiz, clip n.º 2, dispensador cinta adhesiva</t>
  </si>
  <si>
    <t>CD-R</t>
  </si>
  <si>
    <t>Corrector líquido</t>
  </si>
  <si>
    <t>disco grabable DVD</t>
  </si>
  <si>
    <t xml:space="preserve">Lápiz mina negra, marcador negro, cinta masking, </t>
  </si>
  <si>
    <t>Cilindros Xerox Phaser WC325</t>
  </si>
  <si>
    <t>Escalera aluminio</t>
  </si>
  <si>
    <t>Biblioteca 2 puertas</t>
  </si>
  <si>
    <t>Resma cartón 80 café</t>
  </si>
  <si>
    <t>Ventiladores tipo torre</t>
  </si>
  <si>
    <t xml:space="preserve">Publicaciones La Gaceta </t>
  </si>
  <si>
    <t>gl cola blanca encuadernación</t>
  </si>
  <si>
    <t>resma cartulina bristol y cartón 80</t>
  </si>
  <si>
    <t>Teléfonos</t>
  </si>
  <si>
    <t xml:space="preserve">Sellos automáticos, almohadillas </t>
  </si>
  <si>
    <t>Serv profesionales de campo para cuantificación docs…(2DO CONC)</t>
  </si>
  <si>
    <t xml:space="preserve">Curso El ABC de la contratación adm </t>
  </si>
  <si>
    <t>Curso Redaccion de informes</t>
  </si>
  <si>
    <t>Curso contratación administrativa</t>
  </si>
  <si>
    <t>Dotación de recursos para contrato 2013LA-000083-00300 mantenimiento preventivo y correctivo aire acondicionado</t>
  </si>
  <si>
    <t>Dotación de recursos para contrato 2013CD-000165-00200 mantenimiento preventivo y correctivo bomba agua potable</t>
  </si>
  <si>
    <t>Suministros para mantener en existencia para uso en Unidades del Departamento</t>
  </si>
  <si>
    <t>mantebner existencias en bodega</t>
  </si>
  <si>
    <t>materiales para el desarrollo de las labores del Departamento</t>
  </si>
  <si>
    <t xml:space="preserve">Suminisitros de oficina para mantener en existencia </t>
  </si>
  <si>
    <t>Suministro para funcionamiento de impresora láser</t>
  </si>
  <si>
    <t>Escalera para uso en trabajos del depósito</t>
  </si>
  <si>
    <t>Mobiliario requerido para la atención de servicios</t>
  </si>
  <si>
    <t>equipo para ventilación de áreas de trabajo</t>
  </si>
  <si>
    <t>Publicación invitación a licitaciónes públicas INDEX y digitalización de tomos</t>
  </si>
  <si>
    <t>material utilizado para empaste de tomos de protocolo notarial y confección de contenedores de Conservación</t>
  </si>
  <si>
    <t>Sustitución de teléfonos que presentan problemas de comunicación</t>
  </si>
  <si>
    <t>Sellos y almohadillas para el desarrollo de labores del Departamento</t>
  </si>
  <si>
    <t>Materiales para trabajos de empastes, contenedores, etc</t>
  </si>
  <si>
    <t>necesidad detectada para capacitación de profesionales del Departamento</t>
  </si>
  <si>
    <t>Actualización profesional para funcionario de nuevo ingreso William Jiménez</t>
  </si>
  <si>
    <r>
      <rPr>
        <b/>
        <sz val="10"/>
        <color theme="3"/>
        <rFont val="Arial"/>
        <family val="2"/>
      </rPr>
      <t>PRIORIDAD</t>
    </r>
    <r>
      <rPr>
        <sz val="10"/>
        <color theme="3"/>
        <rFont val="Arial"/>
        <family val="2"/>
      </rPr>
      <t xml:space="preserve"> Traducción de documentos Memoria del Mundo</t>
    </r>
  </si>
  <si>
    <t>000051</t>
  </si>
  <si>
    <t>000083</t>
  </si>
  <si>
    <t>000084</t>
  </si>
  <si>
    <t>000068</t>
  </si>
  <si>
    <t>000115</t>
  </si>
  <si>
    <t>000116</t>
  </si>
  <si>
    <t>000117</t>
  </si>
  <si>
    <t>000118</t>
  </si>
  <si>
    <t>000120</t>
  </si>
  <si>
    <t>0009600001</t>
  </si>
  <si>
    <t>ANDRÉS MORALES JIMÉNEZ</t>
  </si>
  <si>
    <t>FARMACIA BAZZANO S. A</t>
  </si>
  <si>
    <t>TIANCY MÉDICA S. A</t>
  </si>
  <si>
    <t>YIRE MÉDICA HP S. A</t>
  </si>
  <si>
    <t>COMPAÑÍA DE SEGURIDAD INDUSTRIAL CRUZ VERDE S. A</t>
  </si>
  <si>
    <t>MAQUILADO Y SERVICIOS GRÁFICOS AC S. A</t>
  </si>
  <si>
    <t>AUROS FORMACIÓN EMPRESARIAL S. A</t>
  </si>
  <si>
    <t>FUNDACIÓN PARA EL DESARROLLO ACADÉMICO DE LA UNIVERSIDAD NACIONAL</t>
  </si>
  <si>
    <t>HOTELERA TOURNON S. A</t>
  </si>
  <si>
    <t>PROPAK DE COSTA RICA S. A</t>
  </si>
  <si>
    <t>3593</t>
  </si>
  <si>
    <t>3590</t>
  </si>
  <si>
    <t>3592</t>
  </si>
  <si>
    <t>3595</t>
  </si>
  <si>
    <t>3594</t>
  </si>
  <si>
    <t>3589</t>
  </si>
  <si>
    <t>3585</t>
  </si>
  <si>
    <t>3599</t>
  </si>
  <si>
    <t>3598</t>
  </si>
  <si>
    <t>3597</t>
  </si>
  <si>
    <t>3596</t>
  </si>
  <si>
    <t>0432016000300002-00</t>
  </si>
  <si>
    <t>Guantes látex desechable</t>
  </si>
  <si>
    <t>Mascarilla desechable</t>
  </si>
  <si>
    <t>analgésico ótico, lisalgil</t>
  </si>
  <si>
    <t>apósito hidrocoloide</t>
  </si>
  <si>
    <t>ampolla, extracto tilo, omeprazol…</t>
  </si>
  <si>
    <t>metamizol, ácido fusídico, sucralfato…</t>
  </si>
  <si>
    <t>respirador descartable, guantes látex…</t>
  </si>
  <si>
    <t xml:space="preserve">tarjetas color crema </t>
  </si>
  <si>
    <t>Curso capacitación Taller Liquidación Presupuestaria</t>
  </si>
  <si>
    <t>Curso Taller básico de cámara de video</t>
  </si>
  <si>
    <t>Reparación de ascensor</t>
  </si>
  <si>
    <t>Ampliación servicio de alimentación</t>
  </si>
  <si>
    <t>Materiales Congreso Archivístico</t>
  </si>
  <si>
    <t>Servicio requerido para brindar seguridad de acceso de los equipos de trabajo y servidores institucionales</t>
  </si>
  <si>
    <t>para uso de profesionales en tratamiento archivístico</t>
  </si>
  <si>
    <t>Aumento de 50% a orden de compra 0376</t>
  </si>
  <si>
    <t>medicamentos para mantener en consulorio médico</t>
  </si>
  <si>
    <t>Medicamentos para atender los principales motivos de consulta y fuera de lista oficial de medicamentos de la CCSS</t>
  </si>
  <si>
    <t>resguardo de funcionarios del DAN ante construcción de IV etapa</t>
  </si>
  <si>
    <t>Curso de actualización profesional para funcionaria encargada de Presupuesto</t>
  </si>
  <si>
    <t>Capacitación para funcionario en uso y operación de cámara de video para grabación de eventos</t>
  </si>
  <si>
    <t>Mantenimiento correctivo de ascensor según contrato 2015LA-00009-00300</t>
  </si>
  <si>
    <t>Ampliación de contratación 2016CD-000014-00200 Congreso Archivístico Nacional</t>
  </si>
  <si>
    <t>Materiales para el CAN por incumplimiento del proveedor originalmente adjudicado Propak S. A</t>
  </si>
  <si>
    <t>Cumplimiento de Meta 2.03.01 POI Insitucional 2016</t>
  </si>
  <si>
    <r>
      <rPr>
        <b/>
        <sz val="10"/>
        <color theme="3"/>
        <rFont val="Arial"/>
        <family val="2"/>
      </rPr>
      <t>PRIORIDAD</t>
    </r>
    <r>
      <rPr>
        <sz val="10"/>
        <color theme="3"/>
        <rFont val="Arial"/>
        <family val="2"/>
      </rPr>
      <t xml:space="preserve"> Diagnóstico de necesidades de cableado de red institucional</t>
    </r>
  </si>
  <si>
    <r>
      <rPr>
        <b/>
        <sz val="10"/>
        <color theme="3"/>
        <rFont val="Arial"/>
        <family val="2"/>
      </rPr>
      <t>PRIORIDAD</t>
    </r>
    <r>
      <rPr>
        <sz val="10"/>
        <color theme="3"/>
        <rFont val="Arial"/>
        <family val="2"/>
      </rPr>
      <t xml:space="preserve"> Llaves USB Congreso Archivístico</t>
    </r>
  </si>
  <si>
    <t>julio 2016</t>
  </si>
  <si>
    <t>agosto 2016</t>
  </si>
  <si>
    <t>000138</t>
  </si>
  <si>
    <t>Taller Desarrollo de competencias gerenciales</t>
  </si>
  <si>
    <t>taller de actualización profesional para la jefatura del Departamento</t>
  </si>
  <si>
    <t>000122</t>
  </si>
  <si>
    <t>Asiento alogado para inodoro, de color blanco</t>
  </si>
  <si>
    <t>Se requiere la compra de manera urgente, para uso de los baños públicos, ya que se encuentren en mal estado.</t>
  </si>
  <si>
    <t>000124</t>
  </si>
  <si>
    <t>Curso de Redacción de Actas</t>
  </si>
  <si>
    <t>Necesidad detetada en el formulario de capacitación requerida para el periodo 2015-2016</t>
  </si>
  <si>
    <t>000132</t>
  </si>
  <si>
    <t>CROMETAL S.A.</t>
  </si>
  <si>
    <t>3604</t>
  </si>
  <si>
    <t>Silla secretarial</t>
  </si>
  <si>
    <t>Se requiere la compra de una silla secretarial</t>
  </si>
  <si>
    <t>000126</t>
  </si>
  <si>
    <t>servicio de asistencia y mantenimiento plataforma tecnológica</t>
  </si>
  <si>
    <t>Ampliación de 50% de contratación adjudicada a Componentes El Orbe S. A</t>
  </si>
  <si>
    <t>000135</t>
  </si>
  <si>
    <t>Servicio de limpieza por periodo de dos meses</t>
  </si>
  <si>
    <t>Servicio de limpieza para el mes de octubre y noviembre del año 2016</t>
  </si>
  <si>
    <t>000129</t>
  </si>
  <si>
    <t>Reparación de aire acondiconado</t>
  </si>
  <si>
    <t>Es necesario urgente la reparación de aire acondiconado yq eu no estaba funcionando</t>
  </si>
  <si>
    <t>000131</t>
  </si>
  <si>
    <t>Papel bond tamaño carta y oficio</t>
  </si>
  <si>
    <t>000123</t>
  </si>
  <si>
    <t>3614</t>
  </si>
  <si>
    <t>Carpeta manila tamaño carta y oficio</t>
  </si>
  <si>
    <t>Se requiere la compra de 5 cajas de carpetas tamaño carta y 5 cajas de carpetas tamaño oficio</t>
  </si>
  <si>
    <t>Archivo de cartón tamalo carta y oficio</t>
  </si>
  <si>
    <t>Sobre manila tamaño oficio</t>
  </si>
  <si>
    <t>000136</t>
  </si>
  <si>
    <t>COLEGIO DE PROFESIONALES EN BIBLIOTECOLOGÍA DE COSTA RICA</t>
  </si>
  <si>
    <t>Participacion en XVI Jornada actualizacion Bibliotecologica</t>
  </si>
  <si>
    <t>Actalizacion profesional de la Coordinacdor Unidad de Biblioteca. Para los días 6 y 7 de octubre</t>
  </si>
  <si>
    <t>Cinta de papel estandar</t>
  </si>
  <si>
    <t>000140</t>
  </si>
  <si>
    <t>FUNDEVI</t>
  </si>
  <si>
    <t>Seminario de competencia Genrencial</t>
  </si>
  <si>
    <t>000137</t>
  </si>
  <si>
    <t>Publicación Resolución</t>
  </si>
  <si>
    <t>Publicación Resolucón JAAN-07-2016</t>
  </si>
  <si>
    <t>000121</t>
  </si>
  <si>
    <t>Revisión y reparación de sist detección de incendios</t>
  </si>
  <si>
    <t>revisar y reparar el sistema de control de incendios en depósitos del DAH</t>
  </si>
  <si>
    <t>000133</t>
  </si>
  <si>
    <t>PRISKANA CARTAGINESA</t>
  </si>
  <si>
    <t>Reparación del elevador</t>
  </si>
  <si>
    <t>Reparación de Elevador</t>
  </si>
  <si>
    <t>Repuestos impresora láser</t>
  </si>
  <si>
    <t>Se necesita reparar la impresora láser utilizada en el área de microfilm y digitalización de documentos notariales</t>
  </si>
  <si>
    <t>0432016000300003-01</t>
  </si>
  <si>
    <t xml:space="preserve">Set de mantenimiento para impresora Laser </t>
  </si>
  <si>
    <t>Kit de mantenimiento para impresora Laser KYOCERA MK-340 FX-20200</t>
  </si>
  <si>
    <t>setiembre 2016</t>
  </si>
  <si>
    <t>000007</t>
  </si>
  <si>
    <t>000073</t>
  </si>
  <si>
    <t>LN</t>
  </si>
  <si>
    <t>000003</t>
  </si>
  <si>
    <t>000010</t>
  </si>
  <si>
    <t>000008</t>
  </si>
  <si>
    <t>000144</t>
  </si>
  <si>
    <t>000082</t>
  </si>
  <si>
    <t>000004</t>
  </si>
  <si>
    <t>00096000001</t>
  </si>
  <si>
    <t>000011</t>
  </si>
  <si>
    <t>000960000</t>
  </si>
  <si>
    <t>CONSULTING GROUP CORPORACION LATINOAMERICANA SOCIEDAD ANONIMA</t>
  </si>
  <si>
    <t>CONSEJO NACIONAL DE PRODUCCIÓN (CNP)</t>
  </si>
  <si>
    <t>BL ONE S. A</t>
  </si>
  <si>
    <t>CORPORACION DE TRANSPORTE TURISTICO C T T S. A</t>
  </si>
  <si>
    <t>CONTROL ECOLÓGICO DE PLAGAS TABOADA Y ASOCIADOS S. A</t>
  </si>
  <si>
    <t>ARTICA S.A.</t>
  </si>
  <si>
    <t>ALFATEC S. A</t>
  </si>
  <si>
    <t>TECNOVA SOLUCIONES S. A</t>
  </si>
  <si>
    <t>COMERCIALIZADORA AT DEL SUR S. A</t>
  </si>
  <si>
    <t>PROVEDURIA GLOBAL GABA S. A</t>
  </si>
  <si>
    <t>INSTITUTO IBEROAMERICANO EMPRESARIAL IBE S. A</t>
  </si>
  <si>
    <t>INDUSTRIAS E INVERSIONES CAROC DE HEREDIA S. A</t>
  </si>
  <si>
    <t>SERGIO EDGARDO PICADO ARIAS</t>
  </si>
  <si>
    <t xml:space="preserve">Implementación y licenciamiento de cuentas de correo electrónico </t>
  </si>
  <si>
    <t>sustituto azúcar, café, galletas…</t>
  </si>
  <si>
    <t xml:space="preserve">Digitalización tomos de protocolo </t>
  </si>
  <si>
    <t>Actualización de antivirus ESET para 150 usuarios</t>
  </si>
  <si>
    <t>Mantenimiento y respaldo eléctrico de cuarto de servidores</t>
  </si>
  <si>
    <t>Impresora Biblioteca especializada</t>
  </si>
  <si>
    <t>Revisión y reparación A/C</t>
  </si>
  <si>
    <t>Servicio transporte Jacó-San José-Jacó</t>
  </si>
  <si>
    <t>Pantalla proyección motorizada</t>
  </si>
  <si>
    <t>radiocomunicadores</t>
  </si>
  <si>
    <t>Servicio de fumigación edificio</t>
  </si>
  <si>
    <t>deshumedecedor 70 pintas</t>
  </si>
  <si>
    <t>Discos dual port HP 2000 (AMPLIACIÓN)</t>
  </si>
  <si>
    <t>Discos dual port HP 2000</t>
  </si>
  <si>
    <t>Impresora punto venta</t>
  </si>
  <si>
    <t>Cintas magnéticas</t>
  </si>
  <si>
    <t>máquina de escribir electrónica</t>
  </si>
  <si>
    <t>Compra de 2 sillas ergonómicas de oficina</t>
  </si>
  <si>
    <t>Estudio de cargas laborales para el Departamento Archivo Histórico</t>
  </si>
  <si>
    <t>Servicio catering desayuno típico</t>
  </si>
  <si>
    <t>Servicios Técnicos Archivísticos</t>
  </si>
  <si>
    <t>Servicio de la renovación de la plataforma</t>
  </si>
  <si>
    <t>para atención a participantes en sesiones de la CNSED</t>
  </si>
  <si>
    <t>Servicio necesario para la digitalización de documentos notariales para la facilitación y consulta de los usuarios</t>
  </si>
  <si>
    <t>Asegurar la información institucional de ataques de virus dentro del plan de tecnología del AN</t>
  </si>
  <si>
    <t>Asegurar buen funcionamiento de equipos servidores y almacenamiento de datos de la Institución</t>
  </si>
  <si>
    <t>Se requiere de la compra debido al aumento de la cantidad del volumen de trabajo diario ya que se cuenta con una unidad</t>
  </si>
  <si>
    <t>revisión y reparación de AC y extractor de aire del Depto de Conservación</t>
  </si>
  <si>
    <t>trasladar estudiantes del Colegio Técnico Profesional de Jacó por actividad del 14 de setiembre de 2016.</t>
  </si>
  <si>
    <t xml:space="preserve">presentación eficiente en salón multiusos </t>
  </si>
  <si>
    <t>Uso de los radiocomunicadores por parte de los oficiales de seguridad de la Institución</t>
  </si>
  <si>
    <t>Fumigación anual de instalaciones a efectuar en el mes de diciembre del 2016</t>
  </si>
  <si>
    <t>Control de porcentaje de humedad en depósitos de documentos</t>
  </si>
  <si>
    <t>Establecer espacios de almacenamiento masivo para respaldo de ibnformación de la Institución</t>
  </si>
  <si>
    <t>para uso en caja del Archivo Nacional</t>
  </si>
  <si>
    <t>para respaldos institucionales</t>
  </si>
  <si>
    <t xml:space="preserve">El bien es imprescindible para poder rotular las microfichas donde se asientan los folios de tomos de protocolo notarial </t>
  </si>
  <si>
    <t>Cumplir con las normas de salud ocupacional.</t>
  </si>
  <si>
    <t>Lograr una mejora en la planificación de metas y distribución de tareas según las funciones establecidas</t>
  </si>
  <si>
    <t>Desayuno típico mes de la patria</t>
  </si>
  <si>
    <t xml:space="preserve">servicios técnicos archivísticos para avanzar porcentualmente en las metas del Plan Operativo Institucional </t>
  </si>
  <si>
    <t>octubre 2016</t>
  </si>
  <si>
    <t>000154</t>
  </si>
  <si>
    <t>000149</t>
  </si>
  <si>
    <t>000153</t>
  </si>
  <si>
    <t>000020</t>
  </si>
  <si>
    <t>000147</t>
  </si>
  <si>
    <t>000148</t>
  </si>
  <si>
    <t>000145</t>
  </si>
  <si>
    <t>000112</t>
  </si>
  <si>
    <t>000142</t>
  </si>
  <si>
    <t>000146</t>
  </si>
  <si>
    <t>000047</t>
  </si>
  <si>
    <t>SCARLETH PATRICIA BALLADAREZ AVILEZ</t>
  </si>
  <si>
    <t>FUTURIS CONSULTING S. A</t>
  </si>
  <si>
    <t>M &amp; RG DISEÑO PRODUCCIÓN GRÁFICA S.A.</t>
  </si>
  <si>
    <t>GLOBAL Q COMUNICACIONES INTERNACIONALES S. A</t>
  </si>
  <si>
    <t>TECNOSAGOT S. A</t>
  </si>
  <si>
    <t>FIEUYEA S. A</t>
  </si>
  <si>
    <t>CELCO DE COSTA RICA S. A</t>
  </si>
  <si>
    <t>PANELTECH S. A</t>
  </si>
  <si>
    <t>MAYRA RODRÍGUEZ CASTRO</t>
  </si>
  <si>
    <t>block de notas adhesivas</t>
  </si>
  <si>
    <t>Serv profesionales de campo para cuantificación docs…(4to CONC)</t>
  </si>
  <si>
    <t>Publicación en diario La Gaceta resolución DM 154-2016</t>
  </si>
  <si>
    <t>Publicación en diario La Gaceta resolución DM 225-2016</t>
  </si>
  <si>
    <t>Tiquete aéreo SJO-Chile</t>
  </si>
  <si>
    <t>Equipo de Aire Acondicionado Eficiente para A Central</t>
  </si>
  <si>
    <t>Elaboración diseño Plan de Salud ocupacional (2do concurso)</t>
  </si>
  <si>
    <t>Formularios y etiquetas</t>
  </si>
  <si>
    <t>Renovación de cableado estructurado</t>
  </si>
  <si>
    <t xml:space="preserve">Restaurac mesa de trabajo de encuadernación </t>
  </si>
  <si>
    <t>carretilla convertible para traslado de documentos</t>
  </si>
  <si>
    <t>Mesa y mueble gavetero metálico para planos</t>
  </si>
  <si>
    <t xml:space="preserve">Pintura vinilica </t>
  </si>
  <si>
    <t xml:space="preserve">Gl pintura acrílica </t>
  </si>
  <si>
    <t>mantenimiento y revisión repuestos Chevrolet</t>
  </si>
  <si>
    <t>Actualización de 10 licencias SIP</t>
  </si>
  <si>
    <t>Pintura de la verja y malla 92 m lineales</t>
  </si>
  <si>
    <t>sobre manila 15 y carpeta manila</t>
  </si>
  <si>
    <t>papel bond, sobre manila, sobre blanco</t>
  </si>
  <si>
    <t>papel carbón carta</t>
  </si>
  <si>
    <t>Instalación de entrepiso</t>
  </si>
  <si>
    <t>Publicación La Gaceta Espacio libre discriminación</t>
  </si>
  <si>
    <t>Servicios profesionales biblioteca</t>
  </si>
  <si>
    <t>Suministros de oficina para uso de unidades del DAH</t>
  </si>
  <si>
    <t xml:space="preserve">Publicación resolución nombramientoi de la Sra. Luz Alba Chacón León en la Junta Administrativa </t>
  </si>
  <si>
    <t xml:space="preserve">Publicación resolución nombramientoi de la Sra. Rocío Vallecillo Fallas en la Junta Administrativa </t>
  </si>
  <si>
    <t>Participación en reunión anual de gestores de comunidades en Santiago Chile SINERGIA ALA</t>
  </si>
  <si>
    <t>Es fundamental para la correcta conservación de los documentos custodiados en el depósito de Archivo Central, la compra de 1 Equipo Aire Acondicionado, que mejore la condiciones de humedad y temperatura.</t>
  </si>
  <si>
    <t>Cumplimiento de Reglamento para otorgamiento de Permiso Sanitario de Funcionamiento  Decreto 34728-S Ministerio Salud</t>
  </si>
  <si>
    <t xml:space="preserve">Es necesario realizar la renovación del cableado estructurado del Departamento de Conservación, ya que el mismo fue realizado de manera temporal y además el switch del esta zona debe ser reubicado en la bodega del reprografía, donde llega la nueva fibra óptica. </t>
  </si>
  <si>
    <t>Servicio de restauración de mesa de trabajo de madera área de encuadernación</t>
  </si>
  <si>
    <t>traslado de documentos que forman parte del patrimonio documental de la Nación</t>
  </si>
  <si>
    <t>Almacenamiento y preservación de mapas y planos de Archivo Histórico</t>
  </si>
  <si>
    <t>realizar trabajos de pintura en edificios del Archivo Nacional para mantenimiento de paredes</t>
  </si>
  <si>
    <t>Pintura para mantenimiento de edificios del Archivo Nacional</t>
  </si>
  <si>
    <t xml:space="preserve">Reparaci´ñon de Chevrolet placa 17-247 </t>
  </si>
  <si>
    <t>Mantener actualizada la plataforma telefónica para contar con una comunicación 100% funcional</t>
  </si>
  <si>
    <t>Mantenimiento preventivo de mallas y portones del Archivo Nacional</t>
  </si>
  <si>
    <t>Mejorar el tránsito de funcionarios y carretillas en pasillos internos de la estantaría móvil instalando un entrepiso.</t>
  </si>
  <si>
    <t xml:space="preserve">Publicación de resolución de espacio libre de discriminación </t>
  </si>
  <si>
    <t xml:space="preserve">para mantener en existencia en bodega </t>
  </si>
  <si>
    <t>Contratación de servicios profesionales para la Biblioteca para realizar procesos técnicos  del material bibliográfico</t>
  </si>
  <si>
    <t>noviembre 2016</t>
  </si>
  <si>
    <t>000162</t>
  </si>
  <si>
    <t>000157</t>
  </si>
  <si>
    <t>000156</t>
  </si>
  <si>
    <t>000155</t>
  </si>
  <si>
    <t>000161</t>
  </si>
  <si>
    <t>0009600000</t>
  </si>
  <si>
    <t>000159</t>
  </si>
  <si>
    <t>RHO SIGMA S. A</t>
  </si>
  <si>
    <t>SISTEMA EMPRESARIAL RC S. A</t>
  </si>
  <si>
    <t>ACG ARISOL CONSULTING GROUP S. A</t>
  </si>
  <si>
    <t>METÁLICA IMPERIO S. A</t>
  </si>
  <si>
    <t>ELECTRO MILENIUM JEANGAB S. A</t>
  </si>
  <si>
    <t>ATM COMERCIAL S. A</t>
  </si>
  <si>
    <t>Cartuchos toner HP CE255A</t>
  </si>
  <si>
    <t>Silla ergonómica, ventiladores y mesa máquina escribir</t>
  </si>
  <si>
    <t>Impresión RAN 2016</t>
  </si>
  <si>
    <t>Consultoría en TI para seguimiento del estudio previo</t>
  </si>
  <si>
    <t>Agendas y planificadores</t>
  </si>
  <si>
    <t xml:space="preserve">Mueble melamina </t>
  </si>
  <si>
    <t>Actualización sistema de respaldo eléctrico centro de datos</t>
  </si>
  <si>
    <t>Curso Prototipos de documentos en Contrataciòn Administrativa</t>
  </si>
  <si>
    <t>Cartuchos toner Kyocera 4200DN</t>
  </si>
  <si>
    <t>Cartuchos toner HP CE285A</t>
  </si>
  <si>
    <t>Archivador</t>
  </si>
  <si>
    <t>Silla secretarial escritorio</t>
  </si>
  <si>
    <t>Renovación de Licencia</t>
  </si>
  <si>
    <t>Renovación de Licencia de antivirusmarca ESET</t>
  </si>
  <si>
    <t>Ampliación de garantía switch HP para dispositivos varios</t>
  </si>
  <si>
    <t>Reproductor Blue Ray</t>
  </si>
  <si>
    <t>Iluminación Led</t>
  </si>
  <si>
    <t>Iluminación Led Adicional por contrato de 50%</t>
  </si>
  <si>
    <t>Adquisición de equipo de cómputo para el sistema Arca</t>
  </si>
  <si>
    <t>Inscripción taller SICOP</t>
  </si>
  <si>
    <t>Compra de tintas para impresoras de la DG</t>
  </si>
  <si>
    <t>Mobiliario requerido para atención a usuarios</t>
  </si>
  <si>
    <t>Contratar un servicio de consultoría profesional en TI que permita actualizar y dar seguimiento al estudio realizado en el 2012 por la empresa Rho Sigma S.A. a solicitud del Centro de Estudios Democráticos de América Latina, titulado “Evaluación del uso y aprovechamiento de las tecnologías de información y comunicación en el Archivo Nacional Costarricense”,</t>
  </si>
  <si>
    <t xml:space="preserve">Agendas y planificadores para funcionarios de la Institución </t>
  </si>
  <si>
    <t>Mobiliario para guardar equipo de cómputo portátil y objetos que requieren mantenerse bajo llave.</t>
  </si>
  <si>
    <t>Adquisición de una UPS de doble conversión, un Inversor de corriente para la regulación de la UPS actual, 6 unidades de distribución eléctrica (PDU)</t>
  </si>
  <si>
    <t>Instalación y puesta en funcionamiento de mejoras de la UPS</t>
  </si>
  <si>
    <t>Participación de la señora Marianela Calderón Rivera, funcionaria de la Unidad de Asesoría Jurídica</t>
  </si>
  <si>
    <t xml:space="preserve">Sustitución de sillas en mal estado </t>
  </si>
  <si>
    <t>garantizar buen funcionamiento de red institucional</t>
  </si>
  <si>
    <t>Renovación de licencia</t>
  </si>
  <si>
    <t>Compra de reproductor Blur Ray</t>
  </si>
  <si>
    <t>Compra de lámpara luminaria y tubo florescente.</t>
  </si>
  <si>
    <t>Compra de lámpara luminaria y tubo florescente. En contrato adicional</t>
  </si>
  <si>
    <t>mejorar la capacidad computacional de los servidores actuales  y aumento en el almacenamiento de datos para ARCA</t>
  </si>
  <si>
    <t>Actualización profesional para funcionario como analista en contratación administrativa</t>
  </si>
  <si>
    <t>diciembre 2016</t>
  </si>
  <si>
    <t>000039</t>
  </si>
  <si>
    <t>000042</t>
  </si>
  <si>
    <t>000160</t>
  </si>
  <si>
    <t>000163</t>
  </si>
  <si>
    <t>000036</t>
  </si>
  <si>
    <t>000050</t>
  </si>
  <si>
    <t>000053</t>
  </si>
  <si>
    <t>000164</t>
  </si>
  <si>
    <t>SPECTRUM MULTIMEDIA S. A</t>
  </si>
  <si>
    <t>TALLER INDUSTRIAL MÉNDEZ &amp; SÁNCHEZ S. A</t>
  </si>
  <si>
    <t>I E S. A</t>
  </si>
  <si>
    <t>CORPORACION QUIMISOL S.A.</t>
  </si>
  <si>
    <t>HOLST VAN PATTEN S. A</t>
  </si>
  <si>
    <t>TIME AND ATTENDANCE S. A</t>
  </si>
  <si>
    <t>AVTEC S. A</t>
  </si>
  <si>
    <t>L.G. SERVICIOS ESPECIALIZADOS S. A</t>
  </si>
  <si>
    <t>DESIERTO</t>
  </si>
  <si>
    <t>LUIS ALBERTO FONSECA SEGURA</t>
  </si>
  <si>
    <t>Grupo Unihospi S.A.</t>
  </si>
  <si>
    <t>CONSTRUCTORA A Y M DESARROLLOS URBANISTICOS S. A</t>
  </si>
  <si>
    <t>SISTEMA NACIONAL DE RADIO Y TELEVISIÓN SINART S. A</t>
  </si>
  <si>
    <t>PRINTER DE COSTA RICA S. A</t>
  </si>
  <si>
    <t>Servicio soporte técnico sistema planilla</t>
  </si>
  <si>
    <t>Pantalla proyección motorizada (3ER CONCURSO)</t>
  </si>
  <si>
    <t>Mesa y mueble gavetero metálico para planos (2DO CONCURSO)</t>
  </si>
  <si>
    <t>Escaner multifunción</t>
  </si>
  <si>
    <t>Calendarios Unidad de Proyecciòn</t>
  </si>
  <si>
    <t>Ampliación de garantía switch HP para dispositivos varios (4TO conc)</t>
  </si>
  <si>
    <t>Cartuchos HP C285A</t>
  </si>
  <si>
    <t>Cartuchos KyoceraTK362</t>
  </si>
  <si>
    <t>Estante de doble de diseño modular</t>
  </si>
  <si>
    <t>Publicación La Gaceta, nombramiento Luz Alba Ch</t>
  </si>
  <si>
    <t>Luminarias LED</t>
  </si>
  <si>
    <t>Compra toner impresora láser Lexmark</t>
  </si>
  <si>
    <t>Señales de información para Comité Aux de Emergencias</t>
  </si>
  <si>
    <t>Reparación mantenim eq. Fotocopiado Konica</t>
  </si>
  <si>
    <t>radiocomunicadores (2DO CONCURSO)</t>
  </si>
  <si>
    <t xml:space="preserve">Reloj fechador Seiko </t>
  </si>
  <si>
    <t>Teléfonos Alcatel</t>
  </si>
  <si>
    <t>Teléfonos para usuario general</t>
  </si>
  <si>
    <t>Video proyector</t>
  </si>
  <si>
    <t>fotocopiadora</t>
  </si>
  <si>
    <t>Fax</t>
  </si>
  <si>
    <t>CartuchosStylus Photo T50</t>
  </si>
  <si>
    <t>Equipo de Aire Acondicionado Eficiente para A Central (3ER CONC)</t>
  </si>
  <si>
    <t>Lápices y lapiceros promocionales</t>
  </si>
  <si>
    <t xml:space="preserve">block de notas </t>
  </si>
  <si>
    <t>impresos y separadores</t>
  </si>
  <si>
    <t>Curso resucitación cardiopulmonar (RCP)</t>
  </si>
  <si>
    <t>Tela de bandera CR</t>
  </si>
  <si>
    <t>Reparación capelo</t>
  </si>
  <si>
    <t>Servicio de fabricación repuestos para guillotina (2DO CONCURSO)</t>
  </si>
  <si>
    <t>mantenimiento equipo de fotocopiado</t>
  </si>
  <si>
    <t>Pantallas publicitarias SINART</t>
  </si>
  <si>
    <t>Asistencia y soporte técnico plataforma tecnológica (bolsa horas)</t>
  </si>
  <si>
    <t>Servicio y mantenimiento de la impresora</t>
  </si>
  <si>
    <t>Servicio de fabricación repuestos para guillotina</t>
  </si>
  <si>
    <t>Adquisición de horas de soporte técnico para sistema de gestión de Recursos Humanos de Tecapro</t>
  </si>
  <si>
    <t>El escáner que tenía este Departamento se daño, el mismo fue dado de baja. Es indispensable comprar uno nuevo ya que se requiere para escáner recibos de deposito de tomos y otros documentos solicitados en diferentes procesos.</t>
  </si>
  <si>
    <t>Contratación de Impresión de Block de Notas, Calendarios, Separadores, Carpetas y Cuadernos para Proyección Institucional</t>
  </si>
  <si>
    <t xml:space="preserve">Contrato adicional a la SBYS 242 </t>
  </si>
  <si>
    <t>Nombramiento como miembro de Junta de la Sra. Luz Alba Chacón</t>
  </si>
  <si>
    <t>En cumplimiento de la Directriz 11 del MINAE se adquieren luminarias más eficientes tipo LED</t>
  </si>
  <si>
    <t>Recientemente se adquirió una nueva impresora laser, es necesario disponer de toner para su uso</t>
  </si>
  <si>
    <t>Se requiere la compra de este bien para para cumplir con recomendación de Plan de Emergencia elaborado por la empresa consultora ECOS en el año 2014 y los rótulos deben cumplir con ciertas características que solo una empresa especializada puede ofrecer (fotoluminiscente)</t>
  </si>
  <si>
    <t>La fotocopiadora no funciona, es necesario cambiar el Kit de mantenimiento completo para seguir utilizando el equipo,</t>
  </si>
  <si>
    <t>Para uso del Depto SAE y CNSED para el recibo de correspondencia</t>
  </si>
  <si>
    <t>Compra de teléfonos para la Dirección General. Se desean sustituir los teléfonos que se han dañado por cumplimiento de su vida útil.</t>
  </si>
  <si>
    <t>Compra de teléfonos para el Departamento Administrativo Financiero. Se desean sustituir los teléfonos que se han dañado por cumplimiento de su vida útil.</t>
  </si>
  <si>
    <t>Es indispensable para la ejecución en reuniones, charlas (tanto internas como con personas externas), los que se tienen en la Institución en ocasiones se encuentran ocupados, siendo estos aparatos necesarios para dar a conocer información.</t>
  </si>
  <si>
    <t>Es indispensable contar con una fotocopiadora nueva, por cuanto la que actualmente se tiene en el Departamento presenta fallas constantes.</t>
  </si>
  <si>
    <t>Se requiere sustituir el fax, por cuanto tienen muchos años y esta presentando fallas, es necesario para recibir solicitudes y otros trámites</t>
  </si>
  <si>
    <t>Contratación de productos promocionales de la Unidad de Proyección Institucional</t>
  </si>
  <si>
    <t>Impresión de Productos de la Unidad de Proyección Institucional: Block de Notas, Calendarios, Separadores de Libros, Carpetas y</t>
  </si>
  <si>
    <t>Curso preventivo de RCP para funcionarios de la Institución</t>
  </si>
  <si>
    <t>Compra de tela de bandera de Costa Rica para decoración del edificio en el 2017</t>
  </si>
  <si>
    <t>Disponer del capelo comprado el año anterior para la exposición de documentos y otros artículos a los visitantes del Archivo Nacional</t>
  </si>
  <si>
    <t>Servicio de fabricación de instalación de repuestos para guillotina</t>
  </si>
  <si>
    <t>Se requiere contar con equipos de fotocopiado e impresión en buen estado</t>
  </si>
  <si>
    <t>Contratación de pantallas publicitarias con el SINART según Ley Orgánica del Sistema Nacional de Radio y Televisión Cultural N°8346, Artículo 19 inciso c)</t>
  </si>
  <si>
    <t xml:space="preserve">Continuidad de contrato de mantenimiento de plataforma tecnológica </t>
  </si>
  <si>
    <t>Contrato adicional a la SBYS 239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</si>
</sst>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0.00\ _€_-;\-* #,##0.00\ _€_-;_-* &quot;-&quot;??\ _€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55"/>
      <name val="Arial"/>
      <family val="2"/>
    </font>
    <font>
      <sz val="10"/>
      <color indexed="12"/>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sz val="10"/>
      <color theme="3"/>
      <name val="Arial"/>
      <family val="2"/>
    </font>
    <font>
      <b/>
      <sz val="10"/>
      <color theme="3"/>
      <name val="Arial"/>
      <family val="2"/>
    </font>
    <font>
      <sz val="10"/>
      <name val="Arial"/>
      <family val="2"/>
    </font>
    <font>
      <sz val="10"/>
      <name val="Arial"/>
      <family val="2"/>
    </font>
    <font>
      <sz val="10"/>
      <name val="Arial"/>
      <family val="2"/>
    </font>
    <font>
      <b/>
      <sz val="11"/>
      <color theme="0"/>
      <name val="Calibri"/>
      <family val="2"/>
      <scheme val="minor"/>
    </font>
    <font>
      <sz val="10"/>
      <color rgb="FF008000"/>
      <name val="Arial"/>
      <family val="2"/>
    </font>
    <font>
      <sz val="11"/>
      <color theme="0" tint="-0.34998626667073579"/>
      <name val="Calibri"/>
      <family val="2"/>
      <scheme val="minor"/>
    </font>
    <font>
      <sz val="11"/>
      <color theme="3"/>
      <name val="Calibri"/>
      <family val="2"/>
      <scheme val="minor"/>
    </font>
  </fonts>
  <fills count="8">
    <fill>
      <patternFill patternType="none"/>
    </fill>
    <fill>
      <patternFill patternType="gray125"/>
    </fill>
    <fill>
      <patternFill patternType="solid">
        <fgColor rgb="FFFFFFCC"/>
      </patternFill>
    </fill>
    <fill>
      <patternFill patternType="solid">
        <fgColor theme="4" tint="0.79998168889431442"/>
        <bgColor theme="4" tint="0.79998168889431442"/>
      </patternFill>
    </fill>
    <fill>
      <patternFill patternType="solid">
        <fgColor theme="4"/>
        <bgColor theme="4"/>
      </patternFill>
    </fill>
    <fill>
      <patternFill patternType="lightTrellis">
        <fgColor theme="3" tint="0.79998168889431442"/>
        <bgColor auto="1"/>
      </patternFill>
    </fill>
    <fill>
      <patternFill patternType="solid">
        <fgColor theme="0"/>
        <bgColor indexed="64"/>
      </patternFill>
    </fill>
    <fill>
      <patternFill patternType="lightTrellis">
        <fgColor theme="3" tint="0.79998168889431442"/>
        <bgColor theme="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style="thin">
        <color theme="4" tint="0.39997558519241921"/>
      </bottom>
      <diagonal/>
    </border>
    <border>
      <left/>
      <right/>
      <top style="thin">
        <color theme="4" tint="0.39997558519241921"/>
      </top>
      <bottom style="thin">
        <color indexed="64"/>
      </bottom>
      <diagonal/>
    </border>
    <border>
      <left/>
      <right style="thin">
        <color theme="4" tint="0.39997558519241921"/>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thin">
        <color indexed="64"/>
      </right>
      <top style="thin">
        <color theme="4" tint="0.39997558519241921"/>
      </top>
      <bottom/>
      <diagonal/>
    </border>
    <border>
      <left style="thin">
        <color indexed="64"/>
      </left>
      <right/>
      <top style="thin">
        <color theme="4" tint="0.39997558519241921"/>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5">
    <xf numFmtId="0" fontId="0" fillId="0" borderId="0"/>
    <xf numFmtId="164" fontId="1" fillId="0" borderId="0" applyFont="0" applyFill="0" applyBorder="0" applyAlignment="0" applyProtection="0"/>
    <xf numFmtId="0" fontId="13" fillId="0" borderId="0"/>
    <xf numFmtId="165" fontId="13" fillId="0" borderId="0" applyFont="0" applyFill="0" applyBorder="0" applyAlignment="0" applyProtection="0"/>
    <xf numFmtId="0" fontId="3" fillId="2" borderId="3" applyNumberFormat="0" applyFont="0" applyAlignment="0" applyProtection="0"/>
    <xf numFmtId="9" fontId="13" fillId="0" borderId="0" applyFont="0" applyFill="0" applyBorder="0" applyAlignment="0" applyProtection="0"/>
    <xf numFmtId="0" fontId="14" fillId="0" borderId="0"/>
    <xf numFmtId="165" fontId="14" fillId="0" borderId="0" applyFont="0" applyFill="0" applyBorder="0" applyAlignment="0" applyProtection="0"/>
    <xf numFmtId="9" fontId="1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cellStyleXfs>
  <cellXfs count="145">
    <xf numFmtId="0" fontId="0" fillId="0" borderId="0" xfId="0"/>
    <xf numFmtId="0" fontId="4" fillId="0" borderId="0" xfId="0" applyFont="1" applyFill="1" applyAlignment="1">
      <alignment vertical="center"/>
    </xf>
    <xf numFmtId="0" fontId="5" fillId="0" borderId="0" xfId="0" applyFont="1" applyFill="1" applyAlignment="1">
      <alignment vertical="center"/>
    </xf>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xf>
    <xf numFmtId="1" fontId="3" fillId="0" borderId="0" xfId="0" applyNumberFormat="1" applyFont="1" applyAlignment="1" applyProtection="1">
      <alignment horizontal="left"/>
      <protection locked="0"/>
    </xf>
    <xf numFmtId="0" fontId="6" fillId="0" borderId="0" xfId="0" applyFont="1"/>
    <xf numFmtId="0" fontId="6" fillId="0" borderId="0" xfId="0" applyFont="1" applyAlignment="1">
      <alignment wrapText="1"/>
    </xf>
    <xf numFmtId="0" fontId="6" fillId="0" borderId="0" xfId="0" quotePrefix="1" applyFont="1" applyAlignment="1">
      <alignment wrapText="1"/>
    </xf>
    <xf numFmtId="0" fontId="7" fillId="0" borderId="0" xfId="0" applyFont="1" applyAlignment="1">
      <alignment horizontal="right" wrapText="1"/>
    </xf>
    <xf numFmtId="0" fontId="7" fillId="0" borderId="0" xfId="0" applyFont="1" applyAlignment="1">
      <alignment horizontal="left" wrapText="1"/>
    </xf>
    <xf numFmtId="1" fontId="8" fillId="0" borderId="0" xfId="0" applyNumberFormat="1" applyFont="1" applyAlignment="1" applyProtection="1">
      <alignment horizontal="left"/>
      <protection locked="0"/>
    </xf>
    <xf numFmtId="1" fontId="9" fillId="0" borderId="0" xfId="0" applyNumberFormat="1" applyFont="1" applyAlignment="1" applyProtection="1">
      <alignment horizontal="left"/>
      <protection locked="0"/>
    </xf>
    <xf numFmtId="0" fontId="10" fillId="0" borderId="0" xfId="0" applyFont="1" applyAlignment="1">
      <alignment horizontal="center"/>
    </xf>
    <xf numFmtId="0" fontId="3" fillId="0" borderId="1" xfId="0" applyFont="1" applyFill="1" applyBorder="1" applyAlignment="1">
      <alignment horizontal="center" vertical="center"/>
    </xf>
    <xf numFmtId="0" fontId="11" fillId="0" borderId="1" xfId="0" applyFont="1" applyBorder="1" applyAlignment="1" applyProtection="1">
      <alignment vertical="center" wrapText="1"/>
      <protection locked="0"/>
    </xf>
    <xf numFmtId="0" fontId="11" fillId="0" borderId="1" xfId="0" applyFont="1" applyFill="1" applyBorder="1" applyAlignment="1">
      <alignment horizontal="center" vertical="center"/>
    </xf>
    <xf numFmtId="0" fontId="11" fillId="0" borderId="0" xfId="0" applyFont="1" applyFill="1" applyAlignment="1" applyProtection="1">
      <alignment vertical="center" wrapText="1"/>
      <protection locked="0"/>
    </xf>
    <xf numFmtId="15" fontId="11" fillId="0" borderId="0" xfId="0" applyNumberFormat="1" applyFont="1" applyFill="1" applyAlignment="1" applyProtection="1">
      <alignment horizontal="center" vertical="center" wrapText="1"/>
      <protection locked="0"/>
    </xf>
    <xf numFmtId="0" fontId="11" fillId="0" borderId="0" xfId="0" applyFont="1" applyFill="1" applyAlignment="1">
      <alignment vertical="center" wrapText="1"/>
    </xf>
    <xf numFmtId="0" fontId="11" fillId="0" borderId="0" xfId="0" applyFont="1" applyAlignment="1" applyProtection="1">
      <alignment vertical="center" wrapText="1"/>
      <protection locked="0"/>
    </xf>
    <xf numFmtId="15" fontId="11" fillId="0" borderId="0" xfId="0" applyNumberFormat="1" applyFont="1" applyAlignment="1" applyProtection="1">
      <alignment horizontal="center" vertical="center" wrapText="1"/>
      <protection locked="0"/>
    </xf>
    <xf numFmtId="0" fontId="11" fillId="0" borderId="0" xfId="0" applyFont="1" applyAlignment="1">
      <alignment vertical="center" wrapText="1"/>
    </xf>
    <xf numFmtId="0" fontId="11" fillId="0" borderId="0" xfId="0" applyFont="1" applyAlignment="1">
      <alignment wrapText="1"/>
    </xf>
    <xf numFmtId="0" fontId="11" fillId="0" borderId="0" xfId="0" applyFont="1" applyBorder="1" applyAlignment="1" applyProtection="1">
      <alignment vertical="center" wrapText="1"/>
      <protection locked="0"/>
    </xf>
    <xf numFmtId="0" fontId="16" fillId="4" borderId="9" xfId="0" applyFont="1" applyFill="1" applyBorder="1" applyAlignment="1">
      <alignment horizontal="center" wrapText="1"/>
    </xf>
    <xf numFmtId="0" fontId="16" fillId="4" borderId="9" xfId="0" applyFont="1" applyFill="1" applyBorder="1" applyAlignment="1">
      <alignment horizontal="center"/>
    </xf>
    <xf numFmtId="0" fontId="16" fillId="4" borderId="10" xfId="0" applyFont="1" applyFill="1" applyBorder="1" applyAlignment="1">
      <alignment horizontal="center" wrapText="1"/>
    </xf>
    <xf numFmtId="1" fontId="11" fillId="3" borderId="9" xfId="2" applyNumberFormat="1" applyFont="1" applyFill="1" applyBorder="1" applyAlignment="1">
      <alignment horizontal="center" vertical="center"/>
    </xf>
    <xf numFmtId="0" fontId="11" fillId="3" borderId="9" xfId="2" applyNumberFormat="1" applyFont="1" applyFill="1" applyBorder="1" applyAlignment="1">
      <alignment vertical="center" wrapText="1"/>
    </xf>
    <xf numFmtId="15" fontId="11" fillId="3" borderId="9" xfId="2" applyNumberFormat="1" applyFont="1" applyFill="1" applyBorder="1" applyAlignment="1">
      <alignment horizontal="center" vertical="center" wrapText="1"/>
    </xf>
    <xf numFmtId="165" fontId="11" fillId="3" borderId="9" xfId="3" applyNumberFormat="1" applyFont="1" applyFill="1" applyBorder="1" applyAlignment="1">
      <alignment vertical="center"/>
    </xf>
    <xf numFmtId="0" fontId="11" fillId="3" borderId="9" xfId="2" applyNumberFormat="1" applyFont="1" applyFill="1" applyBorder="1" applyAlignment="1">
      <alignment horizontal="center" vertical="center"/>
    </xf>
    <xf numFmtId="0" fontId="11" fillId="3" borderId="10" xfId="2" applyNumberFormat="1" applyFont="1" applyFill="1" applyBorder="1" applyAlignment="1">
      <alignment vertical="center" wrapText="1"/>
    </xf>
    <xf numFmtId="1" fontId="11" fillId="0" borderId="5" xfId="2" applyNumberFormat="1" applyFont="1" applyBorder="1" applyAlignment="1">
      <alignment horizontal="center" vertical="center"/>
    </xf>
    <xf numFmtId="0" fontId="11" fillId="0" borderId="5" xfId="2" applyNumberFormat="1" applyFont="1" applyBorder="1" applyAlignment="1">
      <alignment vertical="center" wrapText="1"/>
    </xf>
    <xf numFmtId="15" fontId="11" fillId="0" borderId="5" xfId="2" applyNumberFormat="1" applyFont="1" applyBorder="1" applyAlignment="1">
      <alignment horizontal="center" vertical="center" wrapText="1"/>
    </xf>
    <xf numFmtId="165" fontId="11" fillId="0" borderId="5" xfId="3" applyNumberFormat="1" applyFont="1" applyBorder="1" applyAlignment="1">
      <alignment vertical="center"/>
    </xf>
    <xf numFmtId="0" fontId="11" fillId="0" borderId="5" xfId="2" applyNumberFormat="1" applyFont="1" applyBorder="1" applyAlignment="1">
      <alignment horizontal="center" vertical="center"/>
    </xf>
    <xf numFmtId="0" fontId="11" fillId="0" borderId="6" xfId="2" applyNumberFormat="1" applyFont="1" applyBorder="1" applyAlignment="1">
      <alignment vertical="center" wrapText="1"/>
    </xf>
    <xf numFmtId="1" fontId="11" fillId="3" borderId="11" xfId="2" applyNumberFormat="1" applyFont="1" applyFill="1" applyBorder="1" applyAlignment="1">
      <alignment horizontal="center" vertical="center"/>
    </xf>
    <xf numFmtId="1" fontId="11" fillId="0" borderId="8" xfId="2" applyNumberFormat="1" applyFont="1" applyBorder="1" applyAlignment="1">
      <alignment horizontal="center" vertical="center"/>
    </xf>
    <xf numFmtId="1" fontId="11" fillId="3" borderId="12" xfId="2" applyNumberFormat="1" applyFont="1" applyFill="1" applyBorder="1" applyAlignment="1">
      <alignment horizontal="center" vertical="center"/>
    </xf>
    <xf numFmtId="1" fontId="11" fillId="0" borderId="7" xfId="2" applyNumberFormat="1" applyFont="1" applyBorder="1" applyAlignment="1">
      <alignment horizontal="center" vertical="center"/>
    </xf>
    <xf numFmtId="0" fontId="17" fillId="3" borderId="9" xfId="0" applyFont="1" applyFill="1" applyBorder="1" applyAlignment="1">
      <alignment vertical="center"/>
    </xf>
    <xf numFmtId="0" fontId="17" fillId="0" borderId="5" xfId="0" applyFont="1" applyBorder="1" applyAlignment="1">
      <alignment vertical="center"/>
    </xf>
    <xf numFmtId="0" fontId="2" fillId="0" borderId="1" xfId="0" applyFont="1" applyBorder="1" applyAlignment="1">
      <alignment horizontal="center"/>
    </xf>
    <xf numFmtId="0" fontId="18" fillId="0" borderId="0" xfId="0" applyFont="1" applyAlignment="1">
      <alignment wrapText="1"/>
    </xf>
    <xf numFmtId="0" fontId="11" fillId="0" borderId="0" xfId="0" applyFont="1" applyBorder="1" applyAlignment="1" applyProtection="1">
      <alignment vertical="center"/>
      <protection locked="0"/>
    </xf>
    <xf numFmtId="1" fontId="11" fillId="5" borderId="13" xfId="0" applyNumberFormat="1" applyFont="1" applyFill="1" applyBorder="1" applyAlignment="1" applyProtection="1">
      <alignment horizontal="center" vertical="center"/>
      <protection locked="0"/>
    </xf>
    <xf numFmtId="1" fontId="11" fillId="5" borderId="0" xfId="0" applyNumberFormat="1" applyFont="1" applyFill="1" applyBorder="1" applyAlignment="1" applyProtection="1">
      <alignment horizontal="center" vertical="center"/>
      <protection locked="0"/>
    </xf>
    <xf numFmtId="49" fontId="11" fillId="5" borderId="0" xfId="0" applyNumberFormat="1" applyFont="1" applyFill="1" applyBorder="1" applyAlignment="1" applyProtection="1">
      <alignment horizontal="center" vertical="center"/>
      <protection locked="0"/>
    </xf>
    <xf numFmtId="49" fontId="11" fillId="5" borderId="14" xfId="0" applyNumberFormat="1" applyFont="1" applyFill="1" applyBorder="1" applyAlignment="1" applyProtection="1">
      <alignment horizontal="center" vertical="center"/>
      <protection locked="0"/>
    </xf>
    <xf numFmtId="1" fontId="11" fillId="0" borderId="0" xfId="0" applyNumberFormat="1" applyFont="1" applyBorder="1" applyAlignment="1" applyProtection="1">
      <alignment horizontal="center" vertical="center"/>
      <protection locked="0"/>
    </xf>
    <xf numFmtId="15" fontId="11" fillId="0" borderId="0" xfId="0" applyNumberFormat="1" applyFont="1" applyBorder="1" applyAlignment="1" applyProtection="1">
      <alignment horizontal="center" vertical="center" wrapText="1"/>
      <protection locked="0"/>
    </xf>
    <xf numFmtId="164" fontId="11" fillId="0" borderId="0" xfId="1" applyFont="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wrapText="1"/>
      <protection locked="0"/>
    </xf>
    <xf numFmtId="0" fontId="11" fillId="0" borderId="0" xfId="0" applyFont="1" applyBorder="1" applyAlignment="1">
      <alignment vertical="center" wrapText="1"/>
    </xf>
    <xf numFmtId="0" fontId="11" fillId="0" borderId="0" xfId="0" applyFont="1" applyAlignment="1" applyProtection="1">
      <alignment vertical="center"/>
      <protection locked="0"/>
    </xf>
    <xf numFmtId="0" fontId="11" fillId="0" borderId="0" xfId="0" applyFont="1" applyAlignment="1">
      <alignment horizontal="left" vertical="center" wrapText="1"/>
    </xf>
    <xf numFmtId="1" fontId="11" fillId="0" borderId="0" xfId="0" applyNumberFormat="1" applyFont="1" applyAlignment="1" applyProtection="1">
      <alignment horizontal="center" vertical="center"/>
      <protection locked="0"/>
    </xf>
    <xf numFmtId="164" fontId="11" fillId="0" borderId="0" xfId="1" applyFont="1" applyAlignment="1" applyProtection="1">
      <alignment vertical="center"/>
      <protection locked="0"/>
    </xf>
    <xf numFmtId="0" fontId="11" fillId="0" borderId="0" xfId="0" applyFont="1" applyFill="1" applyAlignment="1" applyProtection="1">
      <alignment vertical="center"/>
      <protection locked="0"/>
    </xf>
    <xf numFmtId="1" fontId="11" fillId="0" borderId="0" xfId="0" applyNumberFormat="1" applyFont="1" applyFill="1" applyAlignment="1" applyProtection="1">
      <alignment horizontal="center" vertical="center"/>
      <protection locked="0"/>
    </xf>
    <xf numFmtId="164" fontId="11" fillId="0" borderId="0" xfId="1" applyFont="1" applyFill="1" applyAlignment="1" applyProtection="1">
      <alignment vertical="center"/>
      <protection locked="0"/>
    </xf>
    <xf numFmtId="0" fontId="11" fillId="0" borderId="0" xfId="0" applyFont="1" applyProtection="1">
      <protection locked="0"/>
    </xf>
    <xf numFmtId="0" fontId="11" fillId="0" borderId="0" xfId="0" applyFont="1" applyAlignment="1" applyProtection="1">
      <alignment vertical="top" wrapText="1"/>
      <protection locked="0"/>
    </xf>
    <xf numFmtId="0" fontId="11" fillId="0" borderId="2"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2" xfId="0" applyFont="1" applyBorder="1" applyProtection="1">
      <protection locked="0"/>
    </xf>
    <xf numFmtId="0" fontId="11" fillId="0" borderId="1" xfId="0" applyFont="1" applyBorder="1" applyProtection="1">
      <protection locked="0"/>
    </xf>
    <xf numFmtId="0" fontId="11" fillId="0" borderId="1" xfId="0" applyFont="1" applyFill="1" applyBorder="1" applyAlignment="1" applyProtection="1">
      <alignment vertical="center"/>
      <protection locked="0"/>
    </xf>
    <xf numFmtId="1" fontId="11" fillId="5" borderId="13" xfId="0" applyNumberFormat="1" applyFont="1" applyFill="1" applyBorder="1" applyAlignment="1" applyProtection="1">
      <alignment vertical="center"/>
      <protection locked="0"/>
    </xf>
    <xf numFmtId="1" fontId="11" fillId="5" borderId="0" xfId="0" applyNumberFormat="1" applyFont="1" applyFill="1" applyBorder="1" applyAlignment="1" applyProtection="1">
      <alignment vertical="center"/>
      <protection locked="0"/>
    </xf>
    <xf numFmtId="49" fontId="11" fillId="5" borderId="0" xfId="0" applyNumberFormat="1" applyFont="1" applyFill="1" applyBorder="1" applyAlignment="1" applyProtection="1">
      <alignment vertical="center"/>
      <protection locked="0"/>
    </xf>
    <xf numFmtId="49" fontId="11" fillId="5" borderId="14" xfId="0" applyNumberFormat="1" applyFont="1" applyFill="1" applyBorder="1" applyAlignment="1" applyProtection="1">
      <alignment vertical="center"/>
      <protection locked="0"/>
    </xf>
    <xf numFmtId="1" fontId="11" fillId="0" borderId="0" xfId="0" applyNumberFormat="1" applyFont="1" applyAlignment="1" applyProtection="1">
      <alignment vertical="center"/>
      <protection locked="0"/>
    </xf>
    <xf numFmtId="15" fontId="11" fillId="0" borderId="0" xfId="0" applyNumberFormat="1" applyFont="1" applyAlignment="1" applyProtection="1">
      <alignment vertical="center" wrapText="1"/>
      <protection locked="0"/>
    </xf>
    <xf numFmtId="0" fontId="11" fillId="0" borderId="0" xfId="0" applyFont="1" applyFill="1" applyBorder="1" applyAlignment="1" applyProtection="1">
      <alignment vertical="center"/>
      <protection locked="0"/>
    </xf>
    <xf numFmtId="164" fontId="11" fillId="0" borderId="0" xfId="1" applyFont="1" applyAlignment="1">
      <alignment vertical="center"/>
    </xf>
    <xf numFmtId="0" fontId="11" fillId="0" borderId="1" xfId="0" applyFont="1" applyBorder="1" applyAlignment="1" applyProtection="1">
      <alignment wrapText="1"/>
      <protection locked="0"/>
    </xf>
    <xf numFmtId="1" fontId="11" fillId="5" borderId="1" xfId="0" applyNumberFormat="1" applyFont="1" applyFill="1" applyBorder="1" applyAlignment="1" applyProtection="1">
      <alignment horizontal="center" vertical="center" wrapText="1"/>
      <protection locked="0"/>
    </xf>
    <xf numFmtId="49" fontId="11" fillId="5" borderId="1" xfId="0" applyNumberFormat="1" applyFont="1" applyFill="1" applyBorder="1" applyAlignment="1" applyProtection="1">
      <alignment horizontal="center" vertical="center" wrapText="1"/>
      <protection locked="0"/>
    </xf>
    <xf numFmtId="1" fontId="11" fillId="0" borderId="1" xfId="0" applyNumberFormat="1" applyFont="1" applyBorder="1" applyAlignment="1" applyProtection="1">
      <alignment horizontal="center" vertical="center" wrapText="1"/>
      <protection locked="0"/>
    </xf>
    <xf numFmtId="15" fontId="11" fillId="0" borderId="1" xfId="0" applyNumberFormat="1" applyFont="1" applyBorder="1" applyAlignment="1" applyProtection="1">
      <alignment horizontal="center" vertical="center" wrapText="1"/>
      <protection locked="0"/>
    </xf>
    <xf numFmtId="164" fontId="11" fillId="0" borderId="1" xfId="1" applyFont="1" applyBorder="1" applyAlignment="1" applyProtection="1">
      <alignmen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11" fillId="0" borderId="1" xfId="0" applyFont="1" applyBorder="1" applyAlignment="1">
      <alignment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16" fontId="11" fillId="0" borderId="1" xfId="0" applyNumberFormat="1" applyFont="1" applyBorder="1" applyAlignment="1" applyProtection="1">
      <alignment vertical="center" wrapText="1"/>
      <protection locked="0"/>
    </xf>
    <xf numFmtId="1" fontId="11" fillId="5" borderId="1" xfId="0" applyNumberFormat="1" applyFont="1" applyFill="1" applyBorder="1" applyAlignment="1" applyProtection="1">
      <alignment horizontal="center" vertical="center"/>
      <protection locked="0"/>
    </xf>
    <xf numFmtId="49" fontId="11" fillId="5" borderId="1" xfId="0" applyNumberFormat="1" applyFont="1" applyFill="1" applyBorder="1" applyAlignment="1" applyProtection="1">
      <alignment horizontal="center" vertical="center"/>
      <protection locked="0"/>
    </xf>
    <xf numFmtId="1" fontId="11" fillId="0" borderId="1" xfId="0" applyNumberFormat="1" applyFont="1" applyBorder="1" applyAlignment="1" applyProtection="1">
      <alignment horizontal="center" vertical="center"/>
      <protection locked="0"/>
    </xf>
    <xf numFmtId="15" fontId="11" fillId="0" borderId="1" xfId="0" applyNumberFormat="1" applyFont="1" applyBorder="1" applyAlignment="1" applyProtection="1">
      <alignment horizontal="center" vertical="center" wrapText="1"/>
      <protection locked="0"/>
    </xf>
    <xf numFmtId="164" fontId="11" fillId="0" borderId="1" xfId="1" applyFont="1" applyBorder="1" applyAlignment="1" applyProtection="1">
      <alignment vertical="center"/>
      <protection locked="0"/>
    </xf>
    <xf numFmtId="1" fontId="11" fillId="0" borderId="1" xfId="0" applyNumberFormat="1" applyFont="1" applyFill="1" applyBorder="1" applyAlignment="1" applyProtection="1">
      <alignment horizontal="center" vertical="center"/>
      <protection locked="0"/>
    </xf>
    <xf numFmtId="15" fontId="11" fillId="0" borderId="1" xfId="0" applyNumberFormat="1" applyFont="1" applyFill="1" applyBorder="1" applyAlignment="1" applyProtection="1">
      <alignment horizontal="center" vertical="center" wrapText="1"/>
      <protection locked="0"/>
    </xf>
    <xf numFmtId="164" fontId="11" fillId="0" borderId="1" xfId="1" applyFont="1" applyFill="1" applyBorder="1" applyAlignment="1" applyProtection="1">
      <alignment vertical="center"/>
      <protection locked="0"/>
    </xf>
    <xf numFmtId="0" fontId="11" fillId="0" borderId="1" xfId="0" applyFont="1" applyFill="1" applyBorder="1" applyAlignment="1" applyProtection="1">
      <alignment horizontal="center" vertical="center"/>
      <protection locked="0"/>
    </xf>
    <xf numFmtId="49" fontId="11" fillId="5" borderId="1" xfId="0"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6" borderId="1" xfId="0" applyFont="1" applyFill="1" applyBorder="1" applyAlignment="1" applyProtection="1">
      <alignment vertical="center"/>
      <protection locked="0"/>
    </xf>
    <xf numFmtId="1" fontId="11" fillId="7" borderId="1" xfId="0" applyNumberFormat="1" applyFont="1" applyFill="1" applyBorder="1" applyAlignment="1" applyProtection="1">
      <alignment horizontal="center" vertical="center"/>
      <protection locked="0"/>
    </xf>
    <xf numFmtId="49" fontId="11" fillId="7" borderId="1" xfId="0" applyNumberFormat="1" applyFont="1" applyFill="1" applyBorder="1" applyAlignment="1" applyProtection="1">
      <alignment horizontal="center" vertical="center"/>
      <protection locked="0"/>
    </xf>
    <xf numFmtId="0" fontId="11" fillId="6" borderId="1" xfId="0" applyFont="1" applyFill="1" applyBorder="1" applyAlignment="1" applyProtection="1">
      <alignment vertical="center" wrapText="1"/>
      <protection locked="0"/>
    </xf>
    <xf numFmtId="15" fontId="11" fillId="6" borderId="1" xfId="0" applyNumberFormat="1" applyFont="1" applyFill="1" applyBorder="1" applyAlignment="1" applyProtection="1">
      <alignment horizontal="center" vertical="center" wrapText="1"/>
      <protection locked="0"/>
    </xf>
    <xf numFmtId="164" fontId="11" fillId="6" borderId="1" xfId="1" applyFont="1" applyFill="1" applyBorder="1" applyAlignment="1" applyProtection="1">
      <alignment vertical="center"/>
      <protection locked="0"/>
    </xf>
    <xf numFmtId="0" fontId="11" fillId="6" borderId="1" xfId="0" applyFont="1" applyFill="1" applyBorder="1" applyAlignment="1" applyProtection="1">
      <alignment horizontal="center" vertical="center"/>
      <protection locked="0"/>
    </xf>
    <xf numFmtId="0" fontId="11" fillId="5" borderId="1" xfId="0" applyFont="1" applyFill="1" applyBorder="1" applyAlignment="1">
      <alignment horizontal="center" vertical="center"/>
    </xf>
    <xf numFmtId="49" fontId="11" fillId="0" borderId="1" xfId="0" applyNumberFormat="1" applyFont="1" applyFill="1" applyBorder="1" applyAlignment="1" applyProtection="1">
      <alignment horizontal="center" vertical="center"/>
      <protection locked="0"/>
    </xf>
    <xf numFmtId="1" fontId="11" fillId="0" borderId="1" xfId="0" applyNumberFormat="1" applyFont="1" applyFill="1" applyBorder="1" applyAlignment="1" applyProtection="1">
      <alignment horizontal="center" vertical="center" wrapText="1"/>
      <protection locked="0"/>
    </xf>
    <xf numFmtId="16" fontId="11" fillId="0" borderId="1" xfId="0" applyNumberFormat="1" applyFont="1" applyFill="1" applyBorder="1" applyAlignment="1" applyProtection="1">
      <alignment vertical="center" wrapText="1"/>
      <protection locked="0"/>
    </xf>
    <xf numFmtId="4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pplyProtection="1">
      <alignment horizontal="left" vertical="center" wrapText="1"/>
      <protection locked="0"/>
    </xf>
    <xf numFmtId="0" fontId="11" fillId="0" borderId="2" xfId="0" applyFont="1" applyFill="1" applyBorder="1" applyAlignment="1" applyProtection="1">
      <alignment vertical="center" wrapText="1"/>
      <protection locked="0"/>
    </xf>
    <xf numFmtId="0" fontId="11" fillId="0" borderId="2" xfId="0" applyFont="1" applyFill="1" applyBorder="1" applyAlignment="1">
      <alignment vertical="center" wrapText="1"/>
    </xf>
    <xf numFmtId="1" fontId="11" fillId="0" borderId="1" xfId="0" applyNumberFormat="1" applyFont="1" applyBorder="1" applyAlignment="1" applyProtection="1">
      <alignment horizontal="left" vertical="center"/>
      <protection locked="0"/>
    </xf>
    <xf numFmtId="1" fontId="11" fillId="6" borderId="1" xfId="0" applyNumberFormat="1" applyFont="1" applyFill="1" applyBorder="1" applyAlignment="1" applyProtection="1">
      <alignment horizontal="center" vertical="center"/>
      <protection locked="0"/>
    </xf>
    <xf numFmtId="1" fontId="8" fillId="0" borderId="0" xfId="0" applyNumberFormat="1" applyFont="1" applyAlignment="1" applyProtection="1">
      <alignment horizontal="left" wrapText="1"/>
      <protection locked="0"/>
    </xf>
    <xf numFmtId="1" fontId="9" fillId="0" borderId="0" xfId="0" applyNumberFormat="1" applyFont="1" applyAlignment="1" applyProtection="1">
      <alignment horizontal="left" wrapText="1"/>
      <protection locked="0"/>
    </xf>
    <xf numFmtId="49" fontId="11" fillId="5" borderId="1" xfId="0" applyNumberFormat="1" applyFont="1" applyFill="1" applyBorder="1" applyAlignment="1">
      <alignment horizontal="center" vertical="center" wrapText="1"/>
    </xf>
    <xf numFmtId="15" fontId="11" fillId="0" borderId="1" xfId="0" applyNumberFormat="1" applyFont="1" applyFill="1" applyBorder="1" applyAlignment="1" applyProtection="1">
      <alignment vertical="center" wrapText="1"/>
      <protection locked="0"/>
    </xf>
    <xf numFmtId="164" fontId="11" fillId="0" borderId="1" xfId="1" applyFont="1" applyFill="1" applyBorder="1" applyAlignment="1" applyProtection="1">
      <alignment vertical="center" wrapText="1"/>
      <protection locked="0"/>
    </xf>
    <xf numFmtId="15" fontId="11" fillId="0" borderId="2" xfId="0" applyNumberFormat="1" applyFont="1" applyFill="1" applyBorder="1" applyAlignment="1" applyProtection="1">
      <alignment vertical="center" wrapText="1"/>
      <protection locked="0"/>
    </xf>
    <xf numFmtId="164" fontId="11" fillId="0" borderId="2" xfId="1" applyFont="1" applyFill="1" applyBorder="1" applyAlignment="1" applyProtection="1">
      <alignment vertical="center" wrapText="1"/>
      <protection locked="0"/>
    </xf>
    <xf numFmtId="1" fontId="19" fillId="0" borderId="1" xfId="0" applyNumberFormat="1" applyFont="1" applyBorder="1" applyAlignment="1" applyProtection="1">
      <alignment horizontal="center" vertical="center"/>
      <protection locked="0"/>
    </xf>
    <xf numFmtId="15" fontId="19" fillId="0" borderId="1" xfId="0" applyNumberFormat="1" applyFont="1" applyBorder="1" applyAlignment="1" applyProtection="1">
      <alignment horizontal="center" vertical="center" wrapText="1"/>
      <protection locked="0"/>
    </xf>
    <xf numFmtId="164" fontId="19" fillId="0" borderId="1" xfId="1" applyFont="1" applyBorder="1" applyAlignment="1" applyProtection="1">
      <alignment vertical="center"/>
      <protection locked="0"/>
    </xf>
    <xf numFmtId="164" fontId="11" fillId="0" borderId="1" xfId="1" applyFont="1" applyBorder="1"/>
    <xf numFmtId="0" fontId="11" fillId="0" borderId="1" xfId="0" applyFont="1" applyBorder="1" applyAlignment="1">
      <alignment horizontal="left" vertical="center" wrapText="1"/>
    </xf>
    <xf numFmtId="0" fontId="11" fillId="0" borderId="2" xfId="0" applyFont="1" applyBorder="1" applyAlignment="1" applyProtection="1">
      <alignment vertical="center" wrapText="1"/>
      <protection locked="0"/>
    </xf>
    <xf numFmtId="1" fontId="11" fillId="0" borderId="2" xfId="0" applyNumberFormat="1" applyFont="1" applyBorder="1" applyAlignment="1" applyProtection="1">
      <alignment horizontal="center" vertical="center"/>
      <protection locked="0"/>
    </xf>
    <xf numFmtId="15" fontId="11" fillId="0" borderId="2" xfId="0" applyNumberFormat="1" applyFont="1" applyBorder="1" applyAlignment="1" applyProtection="1">
      <alignment horizontal="center" vertical="center" wrapText="1"/>
      <protection locked="0"/>
    </xf>
    <xf numFmtId="164" fontId="11" fillId="0" borderId="2" xfId="1" applyFont="1" applyBorder="1" applyAlignment="1" applyProtection="1">
      <alignment vertical="center"/>
      <protection locked="0"/>
    </xf>
    <xf numFmtId="0" fontId="11" fillId="0" borderId="2" xfId="0" applyFont="1" applyFill="1" applyBorder="1" applyAlignment="1" applyProtection="1">
      <alignment horizontal="center" vertical="center"/>
      <protection locked="0"/>
    </xf>
    <xf numFmtId="0" fontId="6" fillId="0" borderId="0" xfId="0" applyFont="1" applyAlignment="1">
      <alignment horizontal="center"/>
    </xf>
    <xf numFmtId="0" fontId="11" fillId="0" borderId="2" xfId="0" applyFont="1" applyFill="1" applyBorder="1" applyAlignment="1" applyProtection="1">
      <alignment horizontal="center" vertical="center" wrapText="1"/>
      <protection locked="0"/>
    </xf>
    <xf numFmtId="0" fontId="16" fillId="4" borderId="4" xfId="0" applyFont="1" applyFill="1" applyBorder="1" applyAlignment="1">
      <alignment horizontal="center"/>
    </xf>
  </cellXfs>
  <cellStyles count="15">
    <cellStyle name="Millares" xfId="1" builtinId="3"/>
    <cellStyle name="Millares 2" xfId="3"/>
    <cellStyle name="Millares 3" xfId="7"/>
    <cellStyle name="Millares 4" xfId="10"/>
    <cellStyle name="Millares 5" xfId="13"/>
    <cellStyle name="Normal" xfId="0" builtinId="0"/>
    <cellStyle name="Normal 2" xfId="2"/>
    <cellStyle name="Normal 3" xfId="6"/>
    <cellStyle name="Normal 4" xfId="9"/>
    <cellStyle name="Normal 5" xfId="12"/>
    <cellStyle name="Notas 2" xfId="4"/>
    <cellStyle name="Porcentaje 2" xfId="5"/>
    <cellStyle name="Porcentaje 3" xfId="8"/>
    <cellStyle name="Porcentaje 4" xfId="11"/>
    <cellStyle name="Porcentaje 5" xfId="14"/>
  </cellStyles>
  <dxfs count="198">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rgb="FF1F497D"/>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theme="3"/>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3"/>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theme="3"/>
        <name val="Arial"/>
        <scheme val="none"/>
      </font>
      <alignment horizontal="general"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3"/>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theme="3"/>
        <name val="Arial"/>
        <scheme val="none"/>
      </font>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3"/>
        <name val="Arial"/>
        <scheme val="none"/>
      </font>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099"/>
          <a:ext cx="419100" cy="5564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099"/>
          <a:ext cx="419100" cy="556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38099"/>
          <a:ext cx="419100" cy="556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38099"/>
          <a:ext cx="419100" cy="5564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tables/table1.xml><?xml version="1.0" encoding="utf-8"?>
<table xmlns="http://schemas.openxmlformats.org/spreadsheetml/2006/main" id="12" name="Tabla213" displayName="Tabla213" ref="B5:M16" totalsRowShown="0" headerRowDxfId="197" dataDxfId="196" tableBorderDxfId="195">
  <sortState ref="B6:M44">
    <sortCondition ref="I6"/>
  </sortState>
  <tableColumns count="12">
    <tableColumn id="1" name="DEPTO" dataDxfId="194"/>
    <tableColumn id="2" name="Columna1" dataDxfId="193"/>
    <tableColumn id="10" name="Columna2" dataDxfId="192"/>
    <tableColumn id="11" name="Columna3" dataDxfId="191"/>
    <tableColumn id="12" name="Columna4" dataDxfId="190"/>
    <tableColumn id="3" name="CONTRATISTA" dataDxfId="189"/>
    <tableColumn id="4" name="OC" dataDxfId="188"/>
    <tableColumn id="5" name="FECHA" dataDxfId="187"/>
    <tableColumn id="6" name="MONTO" dataDxfId="186" dataCellStyle="Millares"/>
    <tableColumn id="7" name="Q" dataDxfId="185"/>
    <tableColumn id="8" name="DETALLE" dataDxfId="184"/>
    <tableColumn id="9" name="JUSTIFICACIÓN" dataDxfId="183"/>
  </tableColumns>
  <tableStyleInfo name="TableStyleMedium2" showFirstColumn="0" showLastColumn="0" showRowStripes="1" showColumnStripes="0"/>
</table>
</file>

<file path=xl/tables/table10.xml><?xml version="1.0" encoding="utf-8"?>
<table xmlns="http://schemas.openxmlformats.org/spreadsheetml/2006/main" id="4" name="Tabla1251475" displayName="Tabla1251475" ref="A5:A34" totalsRowShown="0" headerRowDxfId="110" dataDxfId="109">
  <tableColumns count="1">
    <tableColumn id="1" name="N.°" dataDxfId="108"/>
  </tableColumns>
  <tableStyleInfo name="TableStyleMedium2" showFirstColumn="0" showLastColumn="0" showRowStripes="1" showColumnStripes="0"/>
</table>
</file>

<file path=xl/tables/table11.xml><?xml version="1.0" encoding="utf-8"?>
<table xmlns="http://schemas.openxmlformats.org/spreadsheetml/2006/main" id="7" name="Tabla213312648" displayName="Tabla213312648" ref="B5:M23" totalsRowShown="0" headerRowDxfId="107" dataDxfId="106" tableBorderDxfId="105">
  <sortState ref="B6:M23">
    <sortCondition ref="I6"/>
  </sortState>
  <tableColumns count="12">
    <tableColumn id="1" name="DEPTO" dataDxfId="104"/>
    <tableColumn id="2" name="Columna1" dataDxfId="103"/>
    <tableColumn id="10" name="Columna2" dataDxfId="102"/>
    <tableColumn id="11" name="Columna3" dataDxfId="101"/>
    <tableColumn id="12" name="Columna4" dataDxfId="100"/>
    <tableColumn id="3" name="CONTRATISTA" dataDxfId="99"/>
    <tableColumn id="4" name="OC" dataDxfId="98"/>
    <tableColumn id="5" name="FECHA" dataDxfId="97"/>
    <tableColumn id="6" name="MONTO" dataDxfId="96" dataCellStyle="Millares"/>
    <tableColumn id="7" name="Q" dataDxfId="95"/>
    <tableColumn id="8" name="DETALLE" dataDxfId="94"/>
    <tableColumn id="9" name="JUSTIFICACIÓN" dataDxfId="93"/>
  </tableColumns>
  <tableStyleInfo name="TableStyleMedium2" showFirstColumn="0" showLastColumn="0" showRowStripes="1" showColumnStripes="0"/>
</table>
</file>

<file path=xl/tables/table12.xml><?xml version="1.0" encoding="utf-8"?>
<table xmlns="http://schemas.openxmlformats.org/spreadsheetml/2006/main" id="8" name="Tabla12514759" displayName="Tabla12514759" ref="A5:A23" totalsRowShown="0" headerRowDxfId="92" dataDxfId="91">
  <tableColumns count="1">
    <tableColumn id="1" name="N.°" dataDxfId="90"/>
  </tableColumns>
  <tableStyleInfo name="TableStyleMedium2" showFirstColumn="0" showLastColumn="0" showRowStripes="1" showColumnStripes="0"/>
</table>
</file>

<file path=xl/tables/table13.xml><?xml version="1.0" encoding="utf-8"?>
<table xmlns="http://schemas.openxmlformats.org/spreadsheetml/2006/main" id="9" name="Tabla21331264810" displayName="Tabla21331264810" ref="B5:M24" totalsRowShown="0" headerRowDxfId="89" dataDxfId="88" tableBorderDxfId="87">
  <sortState ref="B6:M27">
    <sortCondition ref="H6:H27"/>
  </sortState>
  <tableColumns count="12">
    <tableColumn id="1" name="DEPTO" dataDxfId="86"/>
    <tableColumn id="2" name="Columna1" dataDxfId="85"/>
    <tableColumn id="10" name="Columna2" dataDxfId="84"/>
    <tableColumn id="11" name="Columna3" dataDxfId="83"/>
    <tableColumn id="12" name="Columna4" dataDxfId="82"/>
    <tableColumn id="3" name="CONTRATISTA" dataDxfId="81"/>
    <tableColumn id="4" name="OC" dataDxfId="80"/>
    <tableColumn id="5" name="FECHA" dataDxfId="79"/>
    <tableColumn id="6" name="MONTO" dataDxfId="78" dataCellStyle="Millares"/>
    <tableColumn id="7" name="Q" dataDxfId="77"/>
    <tableColumn id="8" name="DETALLE" dataDxfId="76"/>
    <tableColumn id="9" name="JUSTIFICACIÓN" dataDxfId="75"/>
  </tableColumns>
  <tableStyleInfo name="TableStyleMedium2" showFirstColumn="0" showLastColumn="0" showRowStripes="1" showColumnStripes="0"/>
</table>
</file>

<file path=xl/tables/table14.xml><?xml version="1.0" encoding="utf-8"?>
<table xmlns="http://schemas.openxmlformats.org/spreadsheetml/2006/main" id="10" name="Tabla1251475911" displayName="Tabla1251475911" ref="A5:A25" totalsRowShown="0" headerRowDxfId="74" dataDxfId="73">
  <tableColumns count="1">
    <tableColumn id="1" name="N.°" dataDxfId="72"/>
  </tableColumns>
  <tableStyleInfo name="TableStyleMedium2" showFirstColumn="0" showLastColumn="0" showRowStripes="1" showColumnStripes="0"/>
</table>
</file>

<file path=xl/tables/table15.xml><?xml version="1.0" encoding="utf-8"?>
<table xmlns="http://schemas.openxmlformats.org/spreadsheetml/2006/main" id="14" name="Tabla2133126481015" displayName="Tabla2133126481015" ref="B5:M26" totalsRowShown="0" headerRowDxfId="71" dataDxfId="70" tableBorderDxfId="69">
  <sortState ref="B6:M26">
    <sortCondition ref="H6"/>
  </sortState>
  <tableColumns count="12">
    <tableColumn id="1" name="DEPTO" dataDxfId="68"/>
    <tableColumn id="2" name="Columna1" dataDxfId="67"/>
    <tableColumn id="10" name="Columna2" dataDxfId="66"/>
    <tableColumn id="11" name="Columna3" dataDxfId="65"/>
    <tableColumn id="12" name="Columna4" dataDxfId="64"/>
    <tableColumn id="3" name="CONTRATISTA" dataDxfId="63"/>
    <tableColumn id="4" name="OC" dataDxfId="62"/>
    <tableColumn id="5" name="FECHA" dataDxfId="61"/>
    <tableColumn id="6" name="MONTO" dataDxfId="60" dataCellStyle="Millares"/>
    <tableColumn id="7" name="Q" dataDxfId="59"/>
    <tableColumn id="8" name="DETALLE" dataDxfId="58"/>
    <tableColumn id="9" name="JUSTIFICACIÓN" dataDxfId="57"/>
  </tableColumns>
  <tableStyleInfo name="TableStyleMedium2" showFirstColumn="0" showLastColumn="0" showRowStripes="1" showColumnStripes="0"/>
</table>
</file>

<file path=xl/tables/table16.xml><?xml version="1.0" encoding="utf-8"?>
<table xmlns="http://schemas.openxmlformats.org/spreadsheetml/2006/main" id="15" name="Tabla125147591116" displayName="Tabla125147591116" ref="A5:A26" totalsRowShown="0" headerRowDxfId="56" dataDxfId="55">
  <tableColumns count="1">
    <tableColumn id="1" name="N.°" dataDxfId="54"/>
  </tableColumns>
  <tableStyleInfo name="TableStyleMedium2" showFirstColumn="0" showLastColumn="0" showRowStripes="1" showColumnStripes="0"/>
</table>
</file>

<file path=xl/tables/table17.xml><?xml version="1.0" encoding="utf-8"?>
<table xmlns="http://schemas.openxmlformats.org/spreadsheetml/2006/main" id="16" name="Tabla213312648101517" displayName="Tabla213312648101517" ref="B5:M29" totalsRowShown="0" headerRowDxfId="53" dataDxfId="52" tableBorderDxfId="51">
  <sortState ref="B6:M29">
    <sortCondition ref="H6:H29"/>
  </sortState>
  <tableColumns count="12">
    <tableColumn id="1" name="DEPTO" dataDxfId="50"/>
    <tableColumn id="2" name="Columna1" dataDxfId="49"/>
    <tableColumn id="10" name="Columna2" dataDxfId="48"/>
    <tableColumn id="11" name="Columna3" dataDxfId="47"/>
    <tableColumn id="12" name="Columna4" dataDxfId="46"/>
    <tableColumn id="3" name="CONTRATISTA" dataDxfId="45"/>
    <tableColumn id="4" name="OC" dataDxfId="44"/>
    <tableColumn id="5" name="FECHA" dataDxfId="43"/>
    <tableColumn id="6" name="MONTO" dataDxfId="42" dataCellStyle="Millares"/>
    <tableColumn id="7" name="Q" dataDxfId="41"/>
    <tableColumn id="8" name="DETALLE" dataDxfId="40"/>
    <tableColumn id="9" name="JUSTIFICACIÓN" dataDxfId="39"/>
  </tableColumns>
  <tableStyleInfo name="TableStyleMedium2" showFirstColumn="0" showLastColumn="0" showRowStripes="1" showColumnStripes="0"/>
</table>
</file>

<file path=xl/tables/table18.xml><?xml version="1.0" encoding="utf-8"?>
<table xmlns="http://schemas.openxmlformats.org/spreadsheetml/2006/main" id="17" name="Tabla12514759111618" displayName="Tabla12514759111618" ref="A5:A29" totalsRowShown="0" headerRowDxfId="38" dataDxfId="37">
  <tableColumns count="1">
    <tableColumn id="1" name="N.°" dataDxfId="36"/>
  </tableColumns>
  <tableStyleInfo name="TableStyleMedium2" showFirstColumn="0" showLastColumn="0" showRowStripes="1" showColumnStripes="0"/>
</table>
</file>

<file path=xl/tables/table19.xml><?xml version="1.0" encoding="utf-8"?>
<table xmlns="http://schemas.openxmlformats.org/spreadsheetml/2006/main" id="18" name="Tabla21331264810151719" displayName="Tabla21331264810151719" ref="B5:M26" totalsRowShown="0" headerRowDxfId="35" dataDxfId="34" tableBorderDxfId="33">
  <sortState ref="B6:M26">
    <sortCondition ref="H6:H26"/>
  </sortState>
  <tableColumns count="12">
    <tableColumn id="1" name="DEPTO" dataDxfId="32"/>
    <tableColumn id="2" name="Columna1" dataDxfId="31"/>
    <tableColumn id="10" name="Columna2" dataDxfId="30"/>
    <tableColumn id="11" name="Columna3" dataDxfId="29"/>
    <tableColumn id="12" name="Columna4" dataDxfId="28"/>
    <tableColumn id="3" name="CONTRATISTA" dataDxfId="27"/>
    <tableColumn id="4" name="OC" dataDxfId="26"/>
    <tableColumn id="5" name="FECHA" dataDxfId="25"/>
    <tableColumn id="6" name="MONTO" dataDxfId="24" dataCellStyle="Millares"/>
    <tableColumn id="7" name="Q" dataDxfId="23"/>
    <tableColumn id="8" name="DETALLE" dataDxfId="22"/>
    <tableColumn id="9" name="JUSTIFICACIÓN" dataDxfId="21"/>
  </tableColumns>
  <tableStyleInfo name="TableStyleMedium2" showFirstColumn="0" showLastColumn="0" showRowStripes="1" showColumnStripes="0"/>
</table>
</file>

<file path=xl/tables/table2.xml><?xml version="1.0" encoding="utf-8"?>
<table xmlns="http://schemas.openxmlformats.org/spreadsheetml/2006/main" id="1" name="Tabla1" displayName="Tabla1" ref="A5:A16" totalsRowShown="0" headerRowDxfId="182" dataDxfId="181">
  <tableColumns count="1">
    <tableColumn id="1" name="N.°" dataDxfId="180"/>
  </tableColumns>
  <tableStyleInfo name="TableStyleMedium2" showFirstColumn="0" showLastColumn="0" showRowStripes="1" showColumnStripes="0"/>
</table>
</file>

<file path=xl/tables/table20.xml><?xml version="1.0" encoding="utf-8"?>
<table xmlns="http://schemas.openxmlformats.org/spreadsheetml/2006/main" id="19" name="Tabla1251475911161820" displayName="Tabla1251475911161820" ref="A5:A26" totalsRowShown="0" headerRowDxfId="20" dataDxfId="19">
  <tableColumns count="1">
    <tableColumn id="1" name="N.°" dataDxfId="18"/>
  </tableColumns>
  <tableStyleInfo name="TableStyleMedium2" showFirstColumn="0" showLastColumn="0" showRowStripes="1" showColumnStripes="0"/>
</table>
</file>

<file path=xl/tables/table21.xml><?xml version="1.0" encoding="utf-8"?>
<table xmlns="http://schemas.openxmlformats.org/spreadsheetml/2006/main" id="20" name="Tabla2133126481015171921" displayName="Tabla2133126481015171921" ref="B5:M41" totalsRowShown="0" headerRowDxfId="17" dataDxfId="16" tableBorderDxfId="15">
  <sortState ref="B6:M41">
    <sortCondition ref="H6:H41"/>
  </sortState>
  <tableColumns count="12">
    <tableColumn id="1" name="DEPTO" dataDxfId="14"/>
    <tableColumn id="2" name="Columna1" dataDxfId="13"/>
    <tableColumn id="10" name="Columna2" dataDxfId="12"/>
    <tableColumn id="11" name="Columna3" dataDxfId="11"/>
    <tableColumn id="12" name="Columna4" dataDxfId="10"/>
    <tableColumn id="3" name="CONTRATISTA" dataDxfId="9"/>
    <tableColumn id="4" name="OC" dataDxfId="8"/>
    <tableColumn id="5" name="FECHA" dataDxfId="7"/>
    <tableColumn id="6" name="MONTO" dataDxfId="6" dataCellStyle="Millares"/>
    <tableColumn id="7" name="Q" dataDxfId="5"/>
    <tableColumn id="8" name="DETALLE" dataDxfId="4"/>
    <tableColumn id="9" name="JUSTIFICACIÓN" dataDxfId="3"/>
  </tableColumns>
  <tableStyleInfo name="TableStyleMedium2" showFirstColumn="0" showLastColumn="0" showRowStripes="1" showColumnStripes="0"/>
</table>
</file>

<file path=xl/tables/table22.xml><?xml version="1.0" encoding="utf-8"?>
<table xmlns="http://schemas.openxmlformats.org/spreadsheetml/2006/main" id="21" name="Tabla125147591116182022" displayName="Tabla125147591116182022" ref="A5:A41" totalsRowShown="0" headerRowDxfId="2" dataDxfId="1">
  <tableColumns count="1">
    <tableColumn id="1" name="N.°" dataDxfId="0"/>
  </tableColumns>
  <tableStyleInfo name="TableStyleMedium2" showFirstColumn="0" showLastColumn="0" showRowStripes="1" showColumnStripes="0"/>
</table>
</file>

<file path=xl/tables/table3.xml><?xml version="1.0" encoding="utf-8"?>
<table xmlns="http://schemas.openxmlformats.org/spreadsheetml/2006/main" id="2" name="Tabla2133" displayName="Tabla2133" ref="B5:M49" totalsRowShown="0" headerRowDxfId="179" dataDxfId="178" tableBorderDxfId="177">
  <sortState ref="B6:M49">
    <sortCondition ref="H6"/>
  </sortState>
  <tableColumns count="12">
    <tableColumn id="1" name="DEPTO" dataDxfId="176"/>
    <tableColumn id="2" name="Columna1" dataDxfId="175"/>
    <tableColumn id="10" name="Columna2" dataDxfId="174"/>
    <tableColumn id="11" name="Columna3" dataDxfId="173"/>
    <tableColumn id="12" name="Columna4" dataDxfId="172"/>
    <tableColumn id="3" name="CONTRATISTA" dataDxfId="171"/>
    <tableColumn id="4" name="OC" dataDxfId="170"/>
    <tableColumn id="5" name="FECHA" dataDxfId="169"/>
    <tableColumn id="6" name="MONTO" dataDxfId="168" dataCellStyle="Millares"/>
    <tableColumn id="7" name="Q" dataDxfId="167"/>
    <tableColumn id="8" name="DETALLE" dataDxfId="166"/>
    <tableColumn id="9" name="JUSTIFICACIÓN" dataDxfId="165"/>
  </tableColumns>
  <tableStyleInfo name="TableStyleMedium2" showFirstColumn="0" showLastColumn="0" showRowStripes="1" showColumnStripes="0"/>
</table>
</file>

<file path=xl/tables/table4.xml><?xml version="1.0" encoding="utf-8"?>
<table xmlns="http://schemas.openxmlformats.org/spreadsheetml/2006/main" id="24" name="Tabla125" displayName="Tabla125" ref="A5:A49" totalsRowShown="0" headerRowDxfId="164" dataDxfId="163">
  <tableColumns count="1">
    <tableColumn id="1" name="N.°" dataDxfId="162"/>
  </tableColumns>
  <tableStyleInfo name="TableStyleMedium2" showFirstColumn="0" showLastColumn="0" showRowStripes="1" showColumnStripes="0"/>
</table>
</file>

<file path=xl/tables/table5.xml><?xml version="1.0" encoding="utf-8"?>
<table xmlns="http://schemas.openxmlformats.org/spreadsheetml/2006/main" id="11" name="Tabla213312" displayName="Tabla213312" ref="B5:M54" totalsRowShown="0" headerRowDxfId="161" dataDxfId="160" tableBorderDxfId="159">
  <sortState ref="B6:M54">
    <sortCondition ref="H6"/>
  </sortState>
  <tableColumns count="12">
    <tableColumn id="1" name="DEPTO" dataDxfId="158"/>
    <tableColumn id="2" name="Columna1" dataDxfId="157"/>
    <tableColumn id="10" name="Columna2" dataDxfId="156"/>
    <tableColumn id="11" name="Columna3" dataDxfId="155"/>
    <tableColumn id="12" name="Columna4" dataDxfId="154"/>
    <tableColumn id="3" name="CONTRATISTA" dataDxfId="153"/>
    <tableColumn id="4" name="OC" dataDxfId="152"/>
    <tableColumn id="5" name="FECHA" dataDxfId="151"/>
    <tableColumn id="6" name="MONTO" dataDxfId="150" dataCellStyle="Millares"/>
    <tableColumn id="7" name="Q" dataDxfId="149"/>
    <tableColumn id="8" name="DETALLE" dataDxfId="148"/>
    <tableColumn id="9" name="JUSTIFICACIÓN" dataDxfId="147"/>
  </tableColumns>
  <tableStyleInfo name="TableStyleMedium2" showFirstColumn="0" showLastColumn="0" showRowStripes="1" showColumnStripes="0"/>
</table>
</file>

<file path=xl/tables/table6.xml><?xml version="1.0" encoding="utf-8"?>
<table xmlns="http://schemas.openxmlformats.org/spreadsheetml/2006/main" id="13" name="Tabla12514" displayName="Tabla12514" ref="A5:A54" totalsRowShown="0" headerRowDxfId="146" dataDxfId="145">
  <tableColumns count="1">
    <tableColumn id="1" name="N.°" dataDxfId="144"/>
  </tableColumns>
  <tableStyleInfo name="TableStyleMedium2" showFirstColumn="0" showLastColumn="0" showRowStripes="1" showColumnStripes="0"/>
</table>
</file>

<file path=xl/tables/table7.xml><?xml version="1.0" encoding="utf-8"?>
<table xmlns="http://schemas.openxmlformats.org/spreadsheetml/2006/main" id="5" name="Tabla2133126" displayName="Tabla2133126" ref="B5:M32" totalsRowShown="0" headerRowDxfId="143" dataDxfId="142" tableBorderDxfId="141">
  <sortState ref="B6:M32">
    <sortCondition ref="H6"/>
  </sortState>
  <tableColumns count="12">
    <tableColumn id="1" name="DEPTO" dataDxfId="140"/>
    <tableColumn id="2" name="Columna1" dataDxfId="139"/>
    <tableColumn id="10" name="Columna2" dataDxfId="138"/>
    <tableColumn id="11" name="Columna3" dataDxfId="137"/>
    <tableColumn id="12" name="Columna4" dataDxfId="136"/>
    <tableColumn id="3" name="CONTRATISTA" dataDxfId="135"/>
    <tableColumn id="4" name="OC" dataDxfId="134"/>
    <tableColumn id="5" name="FECHA" dataDxfId="133"/>
    <tableColumn id="6" name="MONTO" dataDxfId="132" dataCellStyle="Millares"/>
    <tableColumn id="7" name="Q" dataDxfId="131"/>
    <tableColumn id="8" name="DETALLE" dataDxfId="130"/>
    <tableColumn id="9" name="JUSTIFICACIÓN" dataDxfId="129"/>
  </tableColumns>
  <tableStyleInfo name="TableStyleMedium2" showFirstColumn="0" showLastColumn="0" showRowStripes="1" showColumnStripes="0"/>
</table>
</file>

<file path=xl/tables/table8.xml><?xml version="1.0" encoding="utf-8"?>
<table xmlns="http://schemas.openxmlformats.org/spreadsheetml/2006/main" id="6" name="Tabla125147" displayName="Tabla125147" ref="A5:A32" totalsRowShown="0" headerRowDxfId="128" dataDxfId="127">
  <tableColumns count="1">
    <tableColumn id="1" name="N.°" dataDxfId="126"/>
  </tableColumns>
  <tableStyleInfo name="TableStyleMedium2" showFirstColumn="0" showLastColumn="0" showRowStripes="1" showColumnStripes="0"/>
</table>
</file>

<file path=xl/tables/table9.xml><?xml version="1.0" encoding="utf-8"?>
<table xmlns="http://schemas.openxmlformats.org/spreadsheetml/2006/main" id="3" name="Tabla21331264" displayName="Tabla21331264" ref="B5:M34" totalsRowShown="0" headerRowDxfId="125" dataDxfId="124" tableBorderDxfId="123">
  <sortState ref="B6:M34">
    <sortCondition ref="H6"/>
  </sortState>
  <tableColumns count="12">
    <tableColumn id="1" name="DEPTO" dataDxfId="122"/>
    <tableColumn id="2" name="Columna1" dataDxfId="121"/>
    <tableColumn id="10" name="Columna2" dataDxfId="120"/>
    <tableColumn id="11" name="Columna3" dataDxfId="119"/>
    <tableColumn id="12" name="Columna4" dataDxfId="118"/>
    <tableColumn id="3" name="CONTRATISTA" dataDxfId="117"/>
    <tableColumn id="4" name="OC" dataDxfId="116"/>
    <tableColumn id="5" name="FECHA" dataDxfId="115"/>
    <tableColumn id="6" name="MONTO" dataDxfId="114" dataCellStyle="Millares"/>
    <tableColumn id="7" name="Q" dataDxfId="113"/>
    <tableColumn id="8" name="DETALLE" dataDxfId="112"/>
    <tableColumn id="9" name="JUSTIFICACIÓN" dataDxfId="1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2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zoomScaleNormal="100" workbookViewId="0">
      <selection activeCell="C5" sqref="C5:F5"/>
    </sheetView>
  </sheetViews>
  <sheetFormatPr baseColWidth="10" defaultRowHeight="15" x14ac:dyDescent="0.25"/>
  <cols>
    <col min="1" max="1" width="3.7109375" style="15" bestFit="1" customWidth="1"/>
    <col min="2" max="2" width="6.85546875" style="6" bestFit="1" customWidth="1"/>
    <col min="3" max="3" width="5.7109375" customWidth="1"/>
    <col min="4" max="4" width="3.42578125" customWidth="1"/>
    <col min="5" max="5" width="7.7109375" customWidth="1"/>
    <col min="6" max="6" width="5.85546875" customWidth="1"/>
    <col min="7" max="7" width="30.85546875" style="3" customWidth="1"/>
    <col min="8" max="8" width="5" bestFit="1" customWidth="1"/>
    <col min="9" max="9" width="9.140625" bestFit="1" customWidth="1"/>
    <col min="10" max="10" width="15.42578125" bestFit="1" customWidth="1"/>
    <col min="11" max="11" width="6.7109375" bestFit="1" customWidth="1"/>
    <col min="12" max="12" width="29.85546875" style="3" customWidth="1"/>
    <col min="13" max="13" width="43.42578125" style="3" customWidth="1"/>
    <col min="233" max="233" width="7.140625" customWidth="1"/>
    <col min="234" max="234" width="7.42578125" bestFit="1" customWidth="1"/>
    <col min="235" max="235" width="6.42578125" customWidth="1"/>
    <col min="236" max="236" width="5.5703125" bestFit="1" customWidth="1"/>
    <col min="237" max="237" width="3.42578125" bestFit="1" customWidth="1"/>
    <col min="238" max="238" width="7.140625" bestFit="1" customWidth="1"/>
    <col min="239" max="239" width="52.42578125" bestFit="1" customWidth="1"/>
    <col min="240" max="240" width="6.42578125" customWidth="1"/>
    <col min="241" max="241" width="17.85546875" bestFit="1" customWidth="1"/>
    <col min="242" max="242" width="6.140625" bestFit="1" customWidth="1"/>
    <col min="243" max="243" width="7.7109375" customWidth="1"/>
    <col min="244" max="244" width="11.28515625" customWidth="1"/>
    <col min="245" max="245" width="15.140625" customWidth="1"/>
    <col min="246" max="246" width="18" customWidth="1"/>
    <col min="247" max="247" width="13.7109375" customWidth="1"/>
    <col min="248" max="248" width="17.85546875" customWidth="1"/>
    <col min="250" max="250" width="12.140625" customWidth="1"/>
    <col min="251" max="251" width="13.7109375" customWidth="1"/>
    <col min="252" max="252" width="12.28515625" bestFit="1" customWidth="1"/>
    <col min="253" max="253" width="21.42578125" bestFit="1" customWidth="1"/>
    <col min="254" max="254" width="10.5703125" customWidth="1"/>
    <col min="255" max="255" width="10.85546875" bestFit="1" customWidth="1"/>
    <col min="256" max="256" width="83.7109375" customWidth="1"/>
    <col min="257" max="257" width="13.42578125" bestFit="1" customWidth="1"/>
    <col min="258" max="258" width="20.5703125" bestFit="1" customWidth="1"/>
    <col min="259" max="259" width="8.85546875" customWidth="1"/>
    <col min="260" max="260" width="17.7109375" bestFit="1" customWidth="1"/>
    <col min="261" max="261" width="14" customWidth="1"/>
    <col min="262" max="262" width="19.42578125" bestFit="1" customWidth="1"/>
    <col min="263" max="264" width="22" customWidth="1"/>
    <col min="265" max="265" width="20.5703125" bestFit="1" customWidth="1"/>
    <col min="266" max="266" width="16.5703125" bestFit="1" customWidth="1"/>
    <col min="267" max="267" width="14.140625" bestFit="1" customWidth="1"/>
    <col min="268" max="268" width="12" customWidth="1"/>
    <col min="269" max="269" width="95.7109375" customWidth="1"/>
    <col min="489" max="489" width="7.140625" customWidth="1"/>
    <col min="490" max="490" width="7.42578125" bestFit="1" customWidth="1"/>
    <col min="491" max="491" width="6.42578125" customWidth="1"/>
    <col min="492" max="492" width="5.5703125" bestFit="1" customWidth="1"/>
    <col min="493" max="493" width="3.42578125" bestFit="1" customWidth="1"/>
    <col min="494" max="494" width="7.140625" bestFit="1" customWidth="1"/>
    <col min="495" max="495" width="52.42578125" bestFit="1" customWidth="1"/>
    <col min="496" max="496" width="6.42578125" customWidth="1"/>
    <col min="497" max="497" width="17.85546875" bestFit="1" customWidth="1"/>
    <col min="498" max="498" width="6.140625" bestFit="1" customWidth="1"/>
    <col min="499" max="499" width="7.7109375" customWidth="1"/>
    <col min="500" max="500" width="11.28515625" customWidth="1"/>
    <col min="501" max="501" width="15.140625" customWidth="1"/>
    <col min="502" max="502" width="18" customWidth="1"/>
    <col min="503" max="503" width="13.7109375" customWidth="1"/>
    <col min="504" max="504" width="17.85546875" customWidth="1"/>
    <col min="506" max="506" width="12.140625" customWidth="1"/>
    <col min="507" max="507" width="13.7109375" customWidth="1"/>
    <col min="508" max="508" width="12.28515625" bestFit="1" customWidth="1"/>
    <col min="509" max="509" width="21.42578125" bestFit="1" customWidth="1"/>
    <col min="510" max="510" width="10.5703125" customWidth="1"/>
    <col min="511" max="511" width="10.85546875" bestFit="1" customWidth="1"/>
    <col min="512" max="512" width="83.7109375" customWidth="1"/>
    <col min="513" max="513" width="13.42578125" bestFit="1" customWidth="1"/>
    <col min="514" max="514" width="20.5703125" bestFit="1" customWidth="1"/>
    <col min="515" max="515" width="8.85546875" customWidth="1"/>
    <col min="516" max="516" width="17.7109375" bestFit="1" customWidth="1"/>
    <col min="517" max="517" width="14" customWidth="1"/>
    <col min="518" max="518" width="19.42578125" bestFit="1" customWidth="1"/>
    <col min="519" max="520" width="22" customWidth="1"/>
    <col min="521" max="521" width="20.5703125" bestFit="1" customWidth="1"/>
    <col min="522" max="522" width="16.5703125" bestFit="1" customWidth="1"/>
    <col min="523" max="523" width="14.140625" bestFit="1" customWidth="1"/>
    <col min="524" max="524" width="12" customWidth="1"/>
    <col min="525" max="525" width="95.7109375" customWidth="1"/>
    <col min="745" max="745" width="7.140625" customWidth="1"/>
    <col min="746" max="746" width="7.42578125" bestFit="1" customWidth="1"/>
    <col min="747" max="747" width="6.42578125" customWidth="1"/>
    <col min="748" max="748" width="5.5703125" bestFit="1" customWidth="1"/>
    <col min="749" max="749" width="3.42578125" bestFit="1" customWidth="1"/>
    <col min="750" max="750" width="7.140625" bestFit="1" customWidth="1"/>
    <col min="751" max="751" width="52.42578125" bestFit="1" customWidth="1"/>
    <col min="752" max="752" width="6.42578125" customWidth="1"/>
    <col min="753" max="753" width="17.85546875" bestFit="1" customWidth="1"/>
    <col min="754" max="754" width="6.140625" bestFit="1" customWidth="1"/>
    <col min="755" max="755" width="7.7109375" customWidth="1"/>
    <col min="756" max="756" width="11.28515625" customWidth="1"/>
    <col min="757" max="757" width="15.140625" customWidth="1"/>
    <col min="758" max="758" width="18" customWidth="1"/>
    <col min="759" max="759" width="13.7109375" customWidth="1"/>
    <col min="760" max="760" width="17.85546875" customWidth="1"/>
    <col min="762" max="762" width="12.140625" customWidth="1"/>
    <col min="763" max="763" width="13.7109375" customWidth="1"/>
    <col min="764" max="764" width="12.28515625" bestFit="1" customWidth="1"/>
    <col min="765" max="765" width="21.42578125" bestFit="1" customWidth="1"/>
    <col min="766" max="766" width="10.5703125" customWidth="1"/>
    <col min="767" max="767" width="10.85546875" bestFit="1" customWidth="1"/>
    <col min="768" max="768" width="83.7109375" customWidth="1"/>
    <col min="769" max="769" width="13.42578125" bestFit="1" customWidth="1"/>
    <col min="770" max="770" width="20.5703125" bestFit="1" customWidth="1"/>
    <col min="771" max="771" width="8.85546875" customWidth="1"/>
    <col min="772" max="772" width="17.7109375" bestFit="1" customWidth="1"/>
    <col min="773" max="773" width="14" customWidth="1"/>
    <col min="774" max="774" width="19.42578125" bestFit="1" customWidth="1"/>
    <col min="775" max="776" width="22" customWidth="1"/>
    <col min="777" max="777" width="20.5703125" bestFit="1" customWidth="1"/>
    <col min="778" max="778" width="16.5703125" bestFit="1" customWidth="1"/>
    <col min="779" max="779" width="14.140625" bestFit="1" customWidth="1"/>
    <col min="780" max="780" width="12" customWidth="1"/>
    <col min="781" max="781" width="95.7109375" customWidth="1"/>
    <col min="1001" max="1001" width="7.140625" customWidth="1"/>
    <col min="1002" max="1002" width="7.42578125" bestFit="1" customWidth="1"/>
    <col min="1003" max="1003" width="6.42578125" customWidth="1"/>
    <col min="1004" max="1004" width="5.5703125" bestFit="1" customWidth="1"/>
    <col min="1005" max="1005" width="3.42578125" bestFit="1" customWidth="1"/>
    <col min="1006" max="1006" width="7.140625" bestFit="1" customWidth="1"/>
    <col min="1007" max="1007" width="52.42578125" bestFit="1" customWidth="1"/>
    <col min="1008" max="1008" width="6.42578125" customWidth="1"/>
    <col min="1009" max="1009" width="17.85546875" bestFit="1" customWidth="1"/>
    <col min="1010" max="1010" width="6.140625" bestFit="1" customWidth="1"/>
    <col min="1011" max="1011" width="7.7109375" customWidth="1"/>
    <col min="1012" max="1012" width="11.28515625" customWidth="1"/>
    <col min="1013" max="1013" width="15.140625" customWidth="1"/>
    <col min="1014" max="1014" width="18" customWidth="1"/>
    <col min="1015" max="1015" width="13.7109375" customWidth="1"/>
    <col min="1016" max="1016" width="17.85546875" customWidth="1"/>
    <col min="1018" max="1018" width="12.140625" customWidth="1"/>
    <col min="1019" max="1019" width="13.7109375" customWidth="1"/>
    <col min="1020" max="1020" width="12.28515625" bestFit="1" customWidth="1"/>
    <col min="1021" max="1021" width="21.42578125" bestFit="1" customWidth="1"/>
    <col min="1022" max="1022" width="10.5703125" customWidth="1"/>
    <col min="1023" max="1023" width="10.85546875" bestFit="1" customWidth="1"/>
    <col min="1024" max="1024" width="83.7109375" customWidth="1"/>
    <col min="1025" max="1025" width="13.42578125" bestFit="1" customWidth="1"/>
    <col min="1026" max="1026" width="20.5703125" bestFit="1" customWidth="1"/>
    <col min="1027" max="1027" width="8.85546875" customWidth="1"/>
    <col min="1028" max="1028" width="17.7109375" bestFit="1" customWidth="1"/>
    <col min="1029" max="1029" width="14" customWidth="1"/>
    <col min="1030" max="1030" width="19.42578125" bestFit="1" customWidth="1"/>
    <col min="1031" max="1032" width="22" customWidth="1"/>
    <col min="1033" max="1033" width="20.5703125" bestFit="1" customWidth="1"/>
    <col min="1034" max="1034" width="16.5703125" bestFit="1" customWidth="1"/>
    <col min="1035" max="1035" width="14.140625" bestFit="1" customWidth="1"/>
    <col min="1036" max="1036" width="12" customWidth="1"/>
    <col min="1037" max="1037" width="95.7109375" customWidth="1"/>
    <col min="1257" max="1257" width="7.140625" customWidth="1"/>
    <col min="1258" max="1258" width="7.42578125" bestFit="1" customWidth="1"/>
    <col min="1259" max="1259" width="6.42578125" customWidth="1"/>
    <col min="1260" max="1260" width="5.5703125" bestFit="1" customWidth="1"/>
    <col min="1261" max="1261" width="3.42578125" bestFit="1" customWidth="1"/>
    <col min="1262" max="1262" width="7.140625" bestFit="1" customWidth="1"/>
    <col min="1263" max="1263" width="52.42578125" bestFit="1" customWidth="1"/>
    <col min="1264" max="1264" width="6.42578125" customWidth="1"/>
    <col min="1265" max="1265" width="17.85546875" bestFit="1" customWidth="1"/>
    <col min="1266" max="1266" width="6.140625" bestFit="1" customWidth="1"/>
    <col min="1267" max="1267" width="7.7109375" customWidth="1"/>
    <col min="1268" max="1268" width="11.28515625" customWidth="1"/>
    <col min="1269" max="1269" width="15.140625" customWidth="1"/>
    <col min="1270" max="1270" width="18" customWidth="1"/>
    <col min="1271" max="1271" width="13.7109375" customWidth="1"/>
    <col min="1272" max="1272" width="17.85546875" customWidth="1"/>
    <col min="1274" max="1274" width="12.140625" customWidth="1"/>
    <col min="1275" max="1275" width="13.7109375" customWidth="1"/>
    <col min="1276" max="1276" width="12.28515625" bestFit="1" customWidth="1"/>
    <col min="1277" max="1277" width="21.42578125" bestFit="1" customWidth="1"/>
    <col min="1278" max="1278" width="10.5703125" customWidth="1"/>
    <col min="1279" max="1279" width="10.85546875" bestFit="1" customWidth="1"/>
    <col min="1280" max="1280" width="83.7109375" customWidth="1"/>
    <col min="1281" max="1281" width="13.42578125" bestFit="1" customWidth="1"/>
    <col min="1282" max="1282" width="20.5703125" bestFit="1" customWidth="1"/>
    <col min="1283" max="1283" width="8.85546875" customWidth="1"/>
    <col min="1284" max="1284" width="17.7109375" bestFit="1" customWidth="1"/>
    <col min="1285" max="1285" width="14" customWidth="1"/>
    <col min="1286" max="1286" width="19.42578125" bestFit="1" customWidth="1"/>
    <col min="1287" max="1288" width="22" customWidth="1"/>
    <col min="1289" max="1289" width="20.5703125" bestFit="1" customWidth="1"/>
    <col min="1290" max="1290" width="16.5703125" bestFit="1" customWidth="1"/>
    <col min="1291" max="1291" width="14.140625" bestFit="1" customWidth="1"/>
    <col min="1292" max="1292" width="12" customWidth="1"/>
    <col min="1293" max="1293" width="95.7109375" customWidth="1"/>
    <col min="1513" max="1513" width="7.140625" customWidth="1"/>
    <col min="1514" max="1514" width="7.42578125" bestFit="1" customWidth="1"/>
    <col min="1515" max="1515" width="6.42578125" customWidth="1"/>
    <col min="1516" max="1516" width="5.5703125" bestFit="1" customWidth="1"/>
    <col min="1517" max="1517" width="3.42578125" bestFit="1" customWidth="1"/>
    <col min="1518" max="1518" width="7.140625" bestFit="1" customWidth="1"/>
    <col min="1519" max="1519" width="52.42578125" bestFit="1" customWidth="1"/>
    <col min="1520" max="1520" width="6.42578125" customWidth="1"/>
    <col min="1521" max="1521" width="17.85546875" bestFit="1" customWidth="1"/>
    <col min="1522" max="1522" width="6.140625" bestFit="1" customWidth="1"/>
    <col min="1523" max="1523" width="7.7109375" customWidth="1"/>
    <col min="1524" max="1524" width="11.28515625" customWidth="1"/>
    <col min="1525" max="1525" width="15.140625" customWidth="1"/>
    <col min="1526" max="1526" width="18" customWidth="1"/>
    <col min="1527" max="1527" width="13.7109375" customWidth="1"/>
    <col min="1528" max="1528" width="17.85546875" customWidth="1"/>
    <col min="1530" max="1530" width="12.140625" customWidth="1"/>
    <col min="1531" max="1531" width="13.7109375" customWidth="1"/>
    <col min="1532" max="1532" width="12.28515625" bestFit="1" customWidth="1"/>
    <col min="1533" max="1533" width="21.42578125" bestFit="1" customWidth="1"/>
    <col min="1534" max="1534" width="10.5703125" customWidth="1"/>
    <col min="1535" max="1535" width="10.85546875" bestFit="1" customWidth="1"/>
    <col min="1536" max="1536" width="83.7109375" customWidth="1"/>
    <col min="1537" max="1537" width="13.42578125" bestFit="1" customWidth="1"/>
    <col min="1538" max="1538" width="20.5703125" bestFit="1" customWidth="1"/>
    <col min="1539" max="1539" width="8.85546875" customWidth="1"/>
    <col min="1540" max="1540" width="17.7109375" bestFit="1" customWidth="1"/>
    <col min="1541" max="1541" width="14" customWidth="1"/>
    <col min="1542" max="1542" width="19.42578125" bestFit="1" customWidth="1"/>
    <col min="1543" max="1544" width="22" customWidth="1"/>
    <col min="1545" max="1545" width="20.5703125" bestFit="1" customWidth="1"/>
    <col min="1546" max="1546" width="16.5703125" bestFit="1" customWidth="1"/>
    <col min="1547" max="1547" width="14.140625" bestFit="1" customWidth="1"/>
    <col min="1548" max="1548" width="12" customWidth="1"/>
    <col min="1549" max="1549" width="95.7109375" customWidth="1"/>
    <col min="1769" max="1769" width="7.140625" customWidth="1"/>
    <col min="1770" max="1770" width="7.42578125" bestFit="1" customWidth="1"/>
    <col min="1771" max="1771" width="6.42578125" customWidth="1"/>
    <col min="1772" max="1772" width="5.5703125" bestFit="1" customWidth="1"/>
    <col min="1773" max="1773" width="3.42578125" bestFit="1" customWidth="1"/>
    <col min="1774" max="1774" width="7.140625" bestFit="1" customWidth="1"/>
    <col min="1775" max="1775" width="52.42578125" bestFit="1" customWidth="1"/>
    <col min="1776" max="1776" width="6.42578125" customWidth="1"/>
    <col min="1777" max="1777" width="17.85546875" bestFit="1" customWidth="1"/>
    <col min="1778" max="1778" width="6.140625" bestFit="1" customWidth="1"/>
    <col min="1779" max="1779" width="7.7109375" customWidth="1"/>
    <col min="1780" max="1780" width="11.28515625" customWidth="1"/>
    <col min="1781" max="1781" width="15.140625" customWidth="1"/>
    <col min="1782" max="1782" width="18" customWidth="1"/>
    <col min="1783" max="1783" width="13.7109375" customWidth="1"/>
    <col min="1784" max="1784" width="17.85546875" customWidth="1"/>
    <col min="1786" max="1786" width="12.140625" customWidth="1"/>
    <col min="1787" max="1787" width="13.7109375" customWidth="1"/>
    <col min="1788" max="1788" width="12.28515625" bestFit="1" customWidth="1"/>
    <col min="1789" max="1789" width="21.42578125" bestFit="1" customWidth="1"/>
    <col min="1790" max="1790" width="10.5703125" customWidth="1"/>
    <col min="1791" max="1791" width="10.85546875" bestFit="1" customWidth="1"/>
    <col min="1792" max="1792" width="83.7109375" customWidth="1"/>
    <col min="1793" max="1793" width="13.42578125" bestFit="1" customWidth="1"/>
    <col min="1794" max="1794" width="20.5703125" bestFit="1" customWidth="1"/>
    <col min="1795" max="1795" width="8.85546875" customWidth="1"/>
    <col min="1796" max="1796" width="17.7109375" bestFit="1" customWidth="1"/>
    <col min="1797" max="1797" width="14" customWidth="1"/>
    <col min="1798" max="1798" width="19.42578125" bestFit="1" customWidth="1"/>
    <col min="1799" max="1800" width="22" customWidth="1"/>
    <col min="1801" max="1801" width="20.5703125" bestFit="1" customWidth="1"/>
    <col min="1802" max="1802" width="16.5703125" bestFit="1" customWidth="1"/>
    <col min="1803" max="1803" width="14.140625" bestFit="1" customWidth="1"/>
    <col min="1804" max="1804" width="12" customWidth="1"/>
    <col min="1805" max="1805" width="95.7109375" customWidth="1"/>
    <col min="2025" max="2025" width="7.140625" customWidth="1"/>
    <col min="2026" max="2026" width="7.42578125" bestFit="1" customWidth="1"/>
    <col min="2027" max="2027" width="6.42578125" customWidth="1"/>
    <col min="2028" max="2028" width="5.5703125" bestFit="1" customWidth="1"/>
    <col min="2029" max="2029" width="3.42578125" bestFit="1" customWidth="1"/>
    <col min="2030" max="2030" width="7.140625" bestFit="1" customWidth="1"/>
    <col min="2031" max="2031" width="52.42578125" bestFit="1" customWidth="1"/>
    <col min="2032" max="2032" width="6.42578125" customWidth="1"/>
    <col min="2033" max="2033" width="17.85546875" bestFit="1" customWidth="1"/>
    <col min="2034" max="2034" width="6.140625" bestFit="1" customWidth="1"/>
    <col min="2035" max="2035" width="7.7109375" customWidth="1"/>
    <col min="2036" max="2036" width="11.28515625" customWidth="1"/>
    <col min="2037" max="2037" width="15.140625" customWidth="1"/>
    <col min="2038" max="2038" width="18" customWidth="1"/>
    <col min="2039" max="2039" width="13.7109375" customWidth="1"/>
    <col min="2040" max="2040" width="17.85546875" customWidth="1"/>
    <col min="2042" max="2042" width="12.140625" customWidth="1"/>
    <col min="2043" max="2043" width="13.7109375" customWidth="1"/>
    <col min="2044" max="2044" width="12.28515625" bestFit="1" customWidth="1"/>
    <col min="2045" max="2045" width="21.42578125" bestFit="1" customWidth="1"/>
    <col min="2046" max="2046" width="10.5703125" customWidth="1"/>
    <col min="2047" max="2047" width="10.85546875" bestFit="1" customWidth="1"/>
    <col min="2048" max="2048" width="83.7109375" customWidth="1"/>
    <col min="2049" max="2049" width="13.42578125" bestFit="1" customWidth="1"/>
    <col min="2050" max="2050" width="20.5703125" bestFit="1" customWidth="1"/>
    <col min="2051" max="2051" width="8.85546875" customWidth="1"/>
    <col min="2052" max="2052" width="17.7109375" bestFit="1" customWidth="1"/>
    <col min="2053" max="2053" width="14" customWidth="1"/>
    <col min="2054" max="2054" width="19.42578125" bestFit="1" customWidth="1"/>
    <col min="2055" max="2056" width="22" customWidth="1"/>
    <col min="2057" max="2057" width="20.5703125" bestFit="1" customWidth="1"/>
    <col min="2058" max="2058" width="16.5703125" bestFit="1" customWidth="1"/>
    <col min="2059" max="2059" width="14.140625" bestFit="1" customWidth="1"/>
    <col min="2060" max="2060" width="12" customWidth="1"/>
    <col min="2061" max="2061" width="95.7109375" customWidth="1"/>
    <col min="2281" max="2281" width="7.140625" customWidth="1"/>
    <col min="2282" max="2282" width="7.42578125" bestFit="1" customWidth="1"/>
    <col min="2283" max="2283" width="6.42578125" customWidth="1"/>
    <col min="2284" max="2284" width="5.5703125" bestFit="1" customWidth="1"/>
    <col min="2285" max="2285" width="3.42578125" bestFit="1" customWidth="1"/>
    <col min="2286" max="2286" width="7.140625" bestFit="1" customWidth="1"/>
    <col min="2287" max="2287" width="52.42578125" bestFit="1" customWidth="1"/>
    <col min="2288" max="2288" width="6.42578125" customWidth="1"/>
    <col min="2289" max="2289" width="17.85546875" bestFit="1" customWidth="1"/>
    <col min="2290" max="2290" width="6.140625" bestFit="1" customWidth="1"/>
    <col min="2291" max="2291" width="7.7109375" customWidth="1"/>
    <col min="2292" max="2292" width="11.28515625" customWidth="1"/>
    <col min="2293" max="2293" width="15.140625" customWidth="1"/>
    <col min="2294" max="2294" width="18" customWidth="1"/>
    <col min="2295" max="2295" width="13.7109375" customWidth="1"/>
    <col min="2296" max="2296" width="17.85546875" customWidth="1"/>
    <col min="2298" max="2298" width="12.140625" customWidth="1"/>
    <col min="2299" max="2299" width="13.7109375" customWidth="1"/>
    <col min="2300" max="2300" width="12.28515625" bestFit="1" customWidth="1"/>
    <col min="2301" max="2301" width="21.42578125" bestFit="1" customWidth="1"/>
    <col min="2302" max="2302" width="10.5703125" customWidth="1"/>
    <col min="2303" max="2303" width="10.85546875" bestFit="1" customWidth="1"/>
    <col min="2304" max="2304" width="83.7109375" customWidth="1"/>
    <col min="2305" max="2305" width="13.42578125" bestFit="1" customWidth="1"/>
    <col min="2306" max="2306" width="20.5703125" bestFit="1" customWidth="1"/>
    <col min="2307" max="2307" width="8.85546875" customWidth="1"/>
    <col min="2308" max="2308" width="17.7109375" bestFit="1" customWidth="1"/>
    <col min="2309" max="2309" width="14" customWidth="1"/>
    <col min="2310" max="2310" width="19.42578125" bestFit="1" customWidth="1"/>
    <col min="2311" max="2312" width="22" customWidth="1"/>
    <col min="2313" max="2313" width="20.5703125" bestFit="1" customWidth="1"/>
    <col min="2314" max="2314" width="16.5703125" bestFit="1" customWidth="1"/>
    <col min="2315" max="2315" width="14.140625" bestFit="1" customWidth="1"/>
    <col min="2316" max="2316" width="12" customWidth="1"/>
    <col min="2317" max="2317" width="95.7109375" customWidth="1"/>
    <col min="2537" max="2537" width="7.140625" customWidth="1"/>
    <col min="2538" max="2538" width="7.42578125" bestFit="1" customWidth="1"/>
    <col min="2539" max="2539" width="6.42578125" customWidth="1"/>
    <col min="2540" max="2540" width="5.5703125" bestFit="1" customWidth="1"/>
    <col min="2541" max="2541" width="3.42578125" bestFit="1" customWidth="1"/>
    <col min="2542" max="2542" width="7.140625" bestFit="1" customWidth="1"/>
    <col min="2543" max="2543" width="52.42578125" bestFit="1" customWidth="1"/>
    <col min="2544" max="2544" width="6.42578125" customWidth="1"/>
    <col min="2545" max="2545" width="17.85546875" bestFit="1" customWidth="1"/>
    <col min="2546" max="2546" width="6.140625" bestFit="1" customWidth="1"/>
    <col min="2547" max="2547" width="7.7109375" customWidth="1"/>
    <col min="2548" max="2548" width="11.28515625" customWidth="1"/>
    <col min="2549" max="2549" width="15.140625" customWidth="1"/>
    <col min="2550" max="2550" width="18" customWidth="1"/>
    <col min="2551" max="2551" width="13.7109375" customWidth="1"/>
    <col min="2552" max="2552" width="17.85546875" customWidth="1"/>
    <col min="2554" max="2554" width="12.140625" customWidth="1"/>
    <col min="2555" max="2555" width="13.7109375" customWidth="1"/>
    <col min="2556" max="2556" width="12.28515625" bestFit="1" customWidth="1"/>
    <col min="2557" max="2557" width="21.42578125" bestFit="1" customWidth="1"/>
    <col min="2558" max="2558" width="10.5703125" customWidth="1"/>
    <col min="2559" max="2559" width="10.85546875" bestFit="1" customWidth="1"/>
    <col min="2560" max="2560" width="83.7109375" customWidth="1"/>
    <col min="2561" max="2561" width="13.42578125" bestFit="1" customWidth="1"/>
    <col min="2562" max="2562" width="20.5703125" bestFit="1" customWidth="1"/>
    <col min="2563" max="2563" width="8.85546875" customWidth="1"/>
    <col min="2564" max="2564" width="17.7109375" bestFit="1" customWidth="1"/>
    <col min="2565" max="2565" width="14" customWidth="1"/>
    <col min="2566" max="2566" width="19.42578125" bestFit="1" customWidth="1"/>
    <col min="2567" max="2568" width="22" customWidth="1"/>
    <col min="2569" max="2569" width="20.5703125" bestFit="1" customWidth="1"/>
    <col min="2570" max="2570" width="16.5703125" bestFit="1" customWidth="1"/>
    <col min="2571" max="2571" width="14.140625" bestFit="1" customWidth="1"/>
    <col min="2572" max="2572" width="12" customWidth="1"/>
    <col min="2573" max="2573" width="95.7109375" customWidth="1"/>
    <col min="2793" max="2793" width="7.140625" customWidth="1"/>
    <col min="2794" max="2794" width="7.42578125" bestFit="1" customWidth="1"/>
    <col min="2795" max="2795" width="6.42578125" customWidth="1"/>
    <col min="2796" max="2796" width="5.5703125" bestFit="1" customWidth="1"/>
    <col min="2797" max="2797" width="3.42578125" bestFit="1" customWidth="1"/>
    <col min="2798" max="2798" width="7.140625" bestFit="1" customWidth="1"/>
    <col min="2799" max="2799" width="52.42578125" bestFit="1" customWidth="1"/>
    <col min="2800" max="2800" width="6.42578125" customWidth="1"/>
    <col min="2801" max="2801" width="17.85546875" bestFit="1" customWidth="1"/>
    <col min="2802" max="2802" width="6.140625" bestFit="1" customWidth="1"/>
    <col min="2803" max="2803" width="7.7109375" customWidth="1"/>
    <col min="2804" max="2804" width="11.28515625" customWidth="1"/>
    <col min="2805" max="2805" width="15.140625" customWidth="1"/>
    <col min="2806" max="2806" width="18" customWidth="1"/>
    <col min="2807" max="2807" width="13.7109375" customWidth="1"/>
    <col min="2808" max="2808" width="17.85546875" customWidth="1"/>
    <col min="2810" max="2810" width="12.140625" customWidth="1"/>
    <col min="2811" max="2811" width="13.7109375" customWidth="1"/>
    <col min="2812" max="2812" width="12.28515625" bestFit="1" customWidth="1"/>
    <col min="2813" max="2813" width="21.42578125" bestFit="1" customWidth="1"/>
    <col min="2814" max="2814" width="10.5703125" customWidth="1"/>
    <col min="2815" max="2815" width="10.85546875" bestFit="1" customWidth="1"/>
    <col min="2816" max="2816" width="83.7109375" customWidth="1"/>
    <col min="2817" max="2817" width="13.42578125" bestFit="1" customWidth="1"/>
    <col min="2818" max="2818" width="20.5703125" bestFit="1" customWidth="1"/>
    <col min="2819" max="2819" width="8.85546875" customWidth="1"/>
    <col min="2820" max="2820" width="17.7109375" bestFit="1" customWidth="1"/>
    <col min="2821" max="2821" width="14" customWidth="1"/>
    <col min="2822" max="2822" width="19.42578125" bestFit="1" customWidth="1"/>
    <col min="2823" max="2824" width="22" customWidth="1"/>
    <col min="2825" max="2825" width="20.5703125" bestFit="1" customWidth="1"/>
    <col min="2826" max="2826" width="16.5703125" bestFit="1" customWidth="1"/>
    <col min="2827" max="2827" width="14.140625" bestFit="1" customWidth="1"/>
    <col min="2828" max="2828" width="12" customWidth="1"/>
    <col min="2829" max="2829" width="95.7109375" customWidth="1"/>
    <col min="3049" max="3049" width="7.140625" customWidth="1"/>
    <col min="3050" max="3050" width="7.42578125" bestFit="1" customWidth="1"/>
    <col min="3051" max="3051" width="6.42578125" customWidth="1"/>
    <col min="3052" max="3052" width="5.5703125" bestFit="1" customWidth="1"/>
    <col min="3053" max="3053" width="3.42578125" bestFit="1" customWidth="1"/>
    <col min="3054" max="3054" width="7.140625" bestFit="1" customWidth="1"/>
    <col min="3055" max="3055" width="52.42578125" bestFit="1" customWidth="1"/>
    <col min="3056" max="3056" width="6.42578125" customWidth="1"/>
    <col min="3057" max="3057" width="17.85546875" bestFit="1" customWidth="1"/>
    <col min="3058" max="3058" width="6.140625" bestFit="1" customWidth="1"/>
    <col min="3059" max="3059" width="7.7109375" customWidth="1"/>
    <col min="3060" max="3060" width="11.28515625" customWidth="1"/>
    <col min="3061" max="3061" width="15.140625" customWidth="1"/>
    <col min="3062" max="3062" width="18" customWidth="1"/>
    <col min="3063" max="3063" width="13.7109375" customWidth="1"/>
    <col min="3064" max="3064" width="17.85546875" customWidth="1"/>
    <col min="3066" max="3066" width="12.140625" customWidth="1"/>
    <col min="3067" max="3067" width="13.7109375" customWidth="1"/>
    <col min="3068" max="3068" width="12.28515625" bestFit="1" customWidth="1"/>
    <col min="3069" max="3069" width="21.42578125" bestFit="1" customWidth="1"/>
    <col min="3070" max="3070" width="10.5703125" customWidth="1"/>
    <col min="3071" max="3071" width="10.85546875" bestFit="1" customWidth="1"/>
    <col min="3072" max="3072" width="83.7109375" customWidth="1"/>
    <col min="3073" max="3073" width="13.42578125" bestFit="1" customWidth="1"/>
    <col min="3074" max="3074" width="20.5703125" bestFit="1" customWidth="1"/>
    <col min="3075" max="3075" width="8.85546875" customWidth="1"/>
    <col min="3076" max="3076" width="17.7109375" bestFit="1" customWidth="1"/>
    <col min="3077" max="3077" width="14" customWidth="1"/>
    <col min="3078" max="3078" width="19.42578125" bestFit="1" customWidth="1"/>
    <col min="3079" max="3080" width="22" customWidth="1"/>
    <col min="3081" max="3081" width="20.5703125" bestFit="1" customWidth="1"/>
    <col min="3082" max="3082" width="16.5703125" bestFit="1" customWidth="1"/>
    <col min="3083" max="3083" width="14.140625" bestFit="1" customWidth="1"/>
    <col min="3084" max="3084" width="12" customWidth="1"/>
    <col min="3085" max="3085" width="95.7109375" customWidth="1"/>
    <col min="3305" max="3305" width="7.140625" customWidth="1"/>
    <col min="3306" max="3306" width="7.42578125" bestFit="1" customWidth="1"/>
    <col min="3307" max="3307" width="6.42578125" customWidth="1"/>
    <col min="3308" max="3308" width="5.5703125" bestFit="1" customWidth="1"/>
    <col min="3309" max="3309" width="3.42578125" bestFit="1" customWidth="1"/>
    <col min="3310" max="3310" width="7.140625" bestFit="1" customWidth="1"/>
    <col min="3311" max="3311" width="52.42578125" bestFit="1" customWidth="1"/>
    <col min="3312" max="3312" width="6.42578125" customWidth="1"/>
    <col min="3313" max="3313" width="17.85546875" bestFit="1" customWidth="1"/>
    <col min="3314" max="3314" width="6.140625" bestFit="1" customWidth="1"/>
    <col min="3315" max="3315" width="7.7109375" customWidth="1"/>
    <col min="3316" max="3316" width="11.28515625" customWidth="1"/>
    <col min="3317" max="3317" width="15.140625" customWidth="1"/>
    <col min="3318" max="3318" width="18" customWidth="1"/>
    <col min="3319" max="3319" width="13.7109375" customWidth="1"/>
    <col min="3320" max="3320" width="17.85546875" customWidth="1"/>
    <col min="3322" max="3322" width="12.140625" customWidth="1"/>
    <col min="3323" max="3323" width="13.7109375" customWidth="1"/>
    <col min="3324" max="3324" width="12.28515625" bestFit="1" customWidth="1"/>
    <col min="3325" max="3325" width="21.42578125" bestFit="1" customWidth="1"/>
    <col min="3326" max="3326" width="10.5703125" customWidth="1"/>
    <col min="3327" max="3327" width="10.85546875" bestFit="1" customWidth="1"/>
    <col min="3328" max="3328" width="83.7109375" customWidth="1"/>
    <col min="3329" max="3329" width="13.42578125" bestFit="1" customWidth="1"/>
    <col min="3330" max="3330" width="20.5703125" bestFit="1" customWidth="1"/>
    <col min="3331" max="3331" width="8.85546875" customWidth="1"/>
    <col min="3332" max="3332" width="17.7109375" bestFit="1" customWidth="1"/>
    <col min="3333" max="3333" width="14" customWidth="1"/>
    <col min="3334" max="3334" width="19.42578125" bestFit="1" customWidth="1"/>
    <col min="3335" max="3336" width="22" customWidth="1"/>
    <col min="3337" max="3337" width="20.5703125" bestFit="1" customWidth="1"/>
    <col min="3338" max="3338" width="16.5703125" bestFit="1" customWidth="1"/>
    <col min="3339" max="3339" width="14.140625" bestFit="1" customWidth="1"/>
    <col min="3340" max="3340" width="12" customWidth="1"/>
    <col min="3341" max="3341" width="95.7109375" customWidth="1"/>
    <col min="3561" max="3561" width="7.140625" customWidth="1"/>
    <col min="3562" max="3562" width="7.42578125" bestFit="1" customWidth="1"/>
    <col min="3563" max="3563" width="6.42578125" customWidth="1"/>
    <col min="3564" max="3564" width="5.5703125" bestFit="1" customWidth="1"/>
    <col min="3565" max="3565" width="3.42578125" bestFit="1" customWidth="1"/>
    <col min="3566" max="3566" width="7.140625" bestFit="1" customWidth="1"/>
    <col min="3567" max="3567" width="52.42578125" bestFit="1" customWidth="1"/>
    <col min="3568" max="3568" width="6.42578125" customWidth="1"/>
    <col min="3569" max="3569" width="17.85546875" bestFit="1" customWidth="1"/>
    <col min="3570" max="3570" width="6.140625" bestFit="1" customWidth="1"/>
    <col min="3571" max="3571" width="7.7109375" customWidth="1"/>
    <col min="3572" max="3572" width="11.28515625" customWidth="1"/>
    <col min="3573" max="3573" width="15.140625" customWidth="1"/>
    <col min="3574" max="3574" width="18" customWidth="1"/>
    <col min="3575" max="3575" width="13.7109375" customWidth="1"/>
    <col min="3576" max="3576" width="17.85546875" customWidth="1"/>
    <col min="3578" max="3578" width="12.140625" customWidth="1"/>
    <col min="3579" max="3579" width="13.7109375" customWidth="1"/>
    <col min="3580" max="3580" width="12.28515625" bestFit="1" customWidth="1"/>
    <col min="3581" max="3581" width="21.42578125" bestFit="1" customWidth="1"/>
    <col min="3582" max="3582" width="10.5703125" customWidth="1"/>
    <col min="3583" max="3583" width="10.85546875" bestFit="1" customWidth="1"/>
    <col min="3584" max="3584" width="83.7109375" customWidth="1"/>
    <col min="3585" max="3585" width="13.42578125" bestFit="1" customWidth="1"/>
    <col min="3586" max="3586" width="20.5703125" bestFit="1" customWidth="1"/>
    <col min="3587" max="3587" width="8.85546875" customWidth="1"/>
    <col min="3588" max="3588" width="17.7109375" bestFit="1" customWidth="1"/>
    <col min="3589" max="3589" width="14" customWidth="1"/>
    <col min="3590" max="3590" width="19.42578125" bestFit="1" customWidth="1"/>
    <col min="3591" max="3592" width="22" customWidth="1"/>
    <col min="3593" max="3593" width="20.5703125" bestFit="1" customWidth="1"/>
    <col min="3594" max="3594" width="16.5703125" bestFit="1" customWidth="1"/>
    <col min="3595" max="3595" width="14.140625" bestFit="1" customWidth="1"/>
    <col min="3596" max="3596" width="12" customWidth="1"/>
    <col min="3597" max="3597" width="95.7109375" customWidth="1"/>
    <col min="3817" max="3817" width="7.140625" customWidth="1"/>
    <col min="3818" max="3818" width="7.42578125" bestFit="1" customWidth="1"/>
    <col min="3819" max="3819" width="6.42578125" customWidth="1"/>
    <col min="3820" max="3820" width="5.5703125" bestFit="1" customWidth="1"/>
    <col min="3821" max="3821" width="3.42578125" bestFit="1" customWidth="1"/>
    <col min="3822" max="3822" width="7.140625" bestFit="1" customWidth="1"/>
    <col min="3823" max="3823" width="52.42578125" bestFit="1" customWidth="1"/>
    <col min="3824" max="3824" width="6.42578125" customWidth="1"/>
    <col min="3825" max="3825" width="17.85546875" bestFit="1" customWidth="1"/>
    <col min="3826" max="3826" width="6.140625" bestFit="1" customWidth="1"/>
    <col min="3827" max="3827" width="7.7109375" customWidth="1"/>
    <col min="3828" max="3828" width="11.28515625" customWidth="1"/>
    <col min="3829" max="3829" width="15.140625" customWidth="1"/>
    <col min="3830" max="3830" width="18" customWidth="1"/>
    <col min="3831" max="3831" width="13.7109375" customWidth="1"/>
    <col min="3832" max="3832" width="17.85546875" customWidth="1"/>
    <col min="3834" max="3834" width="12.140625" customWidth="1"/>
    <col min="3835" max="3835" width="13.7109375" customWidth="1"/>
    <col min="3836" max="3836" width="12.28515625" bestFit="1" customWidth="1"/>
    <col min="3837" max="3837" width="21.42578125" bestFit="1" customWidth="1"/>
    <col min="3838" max="3838" width="10.5703125" customWidth="1"/>
    <col min="3839" max="3839" width="10.85546875" bestFit="1" customWidth="1"/>
    <col min="3840" max="3840" width="83.7109375" customWidth="1"/>
    <col min="3841" max="3841" width="13.42578125" bestFit="1" customWidth="1"/>
    <col min="3842" max="3842" width="20.5703125" bestFit="1" customWidth="1"/>
    <col min="3843" max="3843" width="8.85546875" customWidth="1"/>
    <col min="3844" max="3844" width="17.7109375" bestFit="1" customWidth="1"/>
    <col min="3845" max="3845" width="14" customWidth="1"/>
    <col min="3846" max="3846" width="19.42578125" bestFit="1" customWidth="1"/>
    <col min="3847" max="3848" width="22" customWidth="1"/>
    <col min="3849" max="3849" width="20.5703125" bestFit="1" customWidth="1"/>
    <col min="3850" max="3850" width="16.5703125" bestFit="1" customWidth="1"/>
    <col min="3851" max="3851" width="14.140625" bestFit="1" customWidth="1"/>
    <col min="3852" max="3852" width="12" customWidth="1"/>
    <col min="3853" max="3853" width="95.7109375" customWidth="1"/>
    <col min="4073" max="4073" width="7.140625" customWidth="1"/>
    <col min="4074" max="4074" width="7.42578125" bestFit="1" customWidth="1"/>
    <col min="4075" max="4075" width="6.42578125" customWidth="1"/>
    <col min="4076" max="4076" width="5.5703125" bestFit="1" customWidth="1"/>
    <col min="4077" max="4077" width="3.42578125" bestFit="1" customWidth="1"/>
    <col min="4078" max="4078" width="7.140625" bestFit="1" customWidth="1"/>
    <col min="4079" max="4079" width="52.42578125" bestFit="1" customWidth="1"/>
    <col min="4080" max="4080" width="6.42578125" customWidth="1"/>
    <col min="4081" max="4081" width="17.85546875" bestFit="1" customWidth="1"/>
    <col min="4082" max="4082" width="6.140625" bestFit="1" customWidth="1"/>
    <col min="4083" max="4083" width="7.7109375" customWidth="1"/>
    <col min="4084" max="4084" width="11.28515625" customWidth="1"/>
    <col min="4085" max="4085" width="15.140625" customWidth="1"/>
    <col min="4086" max="4086" width="18" customWidth="1"/>
    <col min="4087" max="4087" width="13.7109375" customWidth="1"/>
    <col min="4088" max="4088" width="17.85546875" customWidth="1"/>
    <col min="4090" max="4090" width="12.140625" customWidth="1"/>
    <col min="4091" max="4091" width="13.7109375" customWidth="1"/>
    <col min="4092" max="4092" width="12.28515625" bestFit="1" customWidth="1"/>
    <col min="4093" max="4093" width="21.42578125" bestFit="1" customWidth="1"/>
    <col min="4094" max="4094" width="10.5703125" customWidth="1"/>
    <col min="4095" max="4095" width="10.85546875" bestFit="1" customWidth="1"/>
    <col min="4096" max="4096" width="83.7109375" customWidth="1"/>
    <col min="4097" max="4097" width="13.42578125" bestFit="1" customWidth="1"/>
    <col min="4098" max="4098" width="20.5703125" bestFit="1" customWidth="1"/>
    <col min="4099" max="4099" width="8.85546875" customWidth="1"/>
    <col min="4100" max="4100" width="17.7109375" bestFit="1" customWidth="1"/>
    <col min="4101" max="4101" width="14" customWidth="1"/>
    <col min="4102" max="4102" width="19.42578125" bestFit="1" customWidth="1"/>
    <col min="4103" max="4104" width="22" customWidth="1"/>
    <col min="4105" max="4105" width="20.5703125" bestFit="1" customWidth="1"/>
    <col min="4106" max="4106" width="16.5703125" bestFit="1" customWidth="1"/>
    <col min="4107" max="4107" width="14.140625" bestFit="1" customWidth="1"/>
    <col min="4108" max="4108" width="12" customWidth="1"/>
    <col min="4109" max="4109" width="95.7109375" customWidth="1"/>
    <col min="4329" max="4329" width="7.140625" customWidth="1"/>
    <col min="4330" max="4330" width="7.42578125" bestFit="1" customWidth="1"/>
    <col min="4331" max="4331" width="6.42578125" customWidth="1"/>
    <col min="4332" max="4332" width="5.5703125" bestFit="1" customWidth="1"/>
    <col min="4333" max="4333" width="3.42578125" bestFit="1" customWidth="1"/>
    <col min="4334" max="4334" width="7.140625" bestFit="1" customWidth="1"/>
    <col min="4335" max="4335" width="52.42578125" bestFit="1" customWidth="1"/>
    <col min="4336" max="4336" width="6.42578125" customWidth="1"/>
    <col min="4337" max="4337" width="17.85546875" bestFit="1" customWidth="1"/>
    <col min="4338" max="4338" width="6.140625" bestFit="1" customWidth="1"/>
    <col min="4339" max="4339" width="7.7109375" customWidth="1"/>
    <col min="4340" max="4340" width="11.28515625" customWidth="1"/>
    <col min="4341" max="4341" width="15.140625" customWidth="1"/>
    <col min="4342" max="4342" width="18" customWidth="1"/>
    <col min="4343" max="4343" width="13.7109375" customWidth="1"/>
    <col min="4344" max="4344" width="17.85546875" customWidth="1"/>
    <col min="4346" max="4346" width="12.140625" customWidth="1"/>
    <col min="4347" max="4347" width="13.7109375" customWidth="1"/>
    <col min="4348" max="4348" width="12.28515625" bestFit="1" customWidth="1"/>
    <col min="4349" max="4349" width="21.42578125" bestFit="1" customWidth="1"/>
    <col min="4350" max="4350" width="10.5703125" customWidth="1"/>
    <col min="4351" max="4351" width="10.85546875" bestFit="1" customWidth="1"/>
    <col min="4352" max="4352" width="83.7109375" customWidth="1"/>
    <col min="4353" max="4353" width="13.42578125" bestFit="1" customWidth="1"/>
    <col min="4354" max="4354" width="20.5703125" bestFit="1" customWidth="1"/>
    <col min="4355" max="4355" width="8.85546875" customWidth="1"/>
    <col min="4356" max="4356" width="17.7109375" bestFit="1" customWidth="1"/>
    <col min="4357" max="4357" width="14" customWidth="1"/>
    <col min="4358" max="4358" width="19.42578125" bestFit="1" customWidth="1"/>
    <col min="4359" max="4360" width="22" customWidth="1"/>
    <col min="4361" max="4361" width="20.5703125" bestFit="1" customWidth="1"/>
    <col min="4362" max="4362" width="16.5703125" bestFit="1" customWidth="1"/>
    <col min="4363" max="4363" width="14.140625" bestFit="1" customWidth="1"/>
    <col min="4364" max="4364" width="12" customWidth="1"/>
    <col min="4365" max="4365" width="95.7109375" customWidth="1"/>
    <col min="4585" max="4585" width="7.140625" customWidth="1"/>
    <col min="4586" max="4586" width="7.42578125" bestFit="1" customWidth="1"/>
    <col min="4587" max="4587" width="6.42578125" customWidth="1"/>
    <col min="4588" max="4588" width="5.5703125" bestFit="1" customWidth="1"/>
    <col min="4589" max="4589" width="3.42578125" bestFit="1" customWidth="1"/>
    <col min="4590" max="4590" width="7.140625" bestFit="1" customWidth="1"/>
    <col min="4591" max="4591" width="52.42578125" bestFit="1" customWidth="1"/>
    <col min="4592" max="4592" width="6.42578125" customWidth="1"/>
    <col min="4593" max="4593" width="17.85546875" bestFit="1" customWidth="1"/>
    <col min="4594" max="4594" width="6.140625" bestFit="1" customWidth="1"/>
    <col min="4595" max="4595" width="7.7109375" customWidth="1"/>
    <col min="4596" max="4596" width="11.28515625" customWidth="1"/>
    <col min="4597" max="4597" width="15.140625" customWidth="1"/>
    <col min="4598" max="4598" width="18" customWidth="1"/>
    <col min="4599" max="4599" width="13.7109375" customWidth="1"/>
    <col min="4600" max="4600" width="17.85546875" customWidth="1"/>
    <col min="4602" max="4602" width="12.140625" customWidth="1"/>
    <col min="4603" max="4603" width="13.7109375" customWidth="1"/>
    <col min="4604" max="4604" width="12.28515625" bestFit="1" customWidth="1"/>
    <col min="4605" max="4605" width="21.42578125" bestFit="1" customWidth="1"/>
    <col min="4606" max="4606" width="10.5703125" customWidth="1"/>
    <col min="4607" max="4607" width="10.85546875" bestFit="1" customWidth="1"/>
    <col min="4608" max="4608" width="83.7109375" customWidth="1"/>
    <col min="4609" max="4609" width="13.42578125" bestFit="1" customWidth="1"/>
    <col min="4610" max="4610" width="20.5703125" bestFit="1" customWidth="1"/>
    <col min="4611" max="4611" width="8.85546875" customWidth="1"/>
    <col min="4612" max="4612" width="17.7109375" bestFit="1" customWidth="1"/>
    <col min="4613" max="4613" width="14" customWidth="1"/>
    <col min="4614" max="4614" width="19.42578125" bestFit="1" customWidth="1"/>
    <col min="4615" max="4616" width="22" customWidth="1"/>
    <col min="4617" max="4617" width="20.5703125" bestFit="1" customWidth="1"/>
    <col min="4618" max="4618" width="16.5703125" bestFit="1" customWidth="1"/>
    <col min="4619" max="4619" width="14.140625" bestFit="1" customWidth="1"/>
    <col min="4620" max="4620" width="12" customWidth="1"/>
    <col min="4621" max="4621" width="95.7109375" customWidth="1"/>
    <col min="4841" max="4841" width="7.140625" customWidth="1"/>
    <col min="4842" max="4842" width="7.42578125" bestFit="1" customWidth="1"/>
    <col min="4843" max="4843" width="6.42578125" customWidth="1"/>
    <col min="4844" max="4844" width="5.5703125" bestFit="1" customWidth="1"/>
    <col min="4845" max="4845" width="3.42578125" bestFit="1" customWidth="1"/>
    <col min="4846" max="4846" width="7.140625" bestFit="1" customWidth="1"/>
    <col min="4847" max="4847" width="52.42578125" bestFit="1" customWidth="1"/>
    <col min="4848" max="4848" width="6.42578125" customWidth="1"/>
    <col min="4849" max="4849" width="17.85546875" bestFit="1" customWidth="1"/>
    <col min="4850" max="4850" width="6.140625" bestFit="1" customWidth="1"/>
    <col min="4851" max="4851" width="7.7109375" customWidth="1"/>
    <col min="4852" max="4852" width="11.28515625" customWidth="1"/>
    <col min="4853" max="4853" width="15.140625" customWidth="1"/>
    <col min="4854" max="4854" width="18" customWidth="1"/>
    <col min="4855" max="4855" width="13.7109375" customWidth="1"/>
    <col min="4856" max="4856" width="17.85546875" customWidth="1"/>
    <col min="4858" max="4858" width="12.140625" customWidth="1"/>
    <col min="4859" max="4859" width="13.7109375" customWidth="1"/>
    <col min="4860" max="4860" width="12.28515625" bestFit="1" customWidth="1"/>
    <col min="4861" max="4861" width="21.42578125" bestFit="1" customWidth="1"/>
    <col min="4862" max="4862" width="10.5703125" customWidth="1"/>
    <col min="4863" max="4863" width="10.85546875" bestFit="1" customWidth="1"/>
    <col min="4864" max="4864" width="83.7109375" customWidth="1"/>
    <col min="4865" max="4865" width="13.42578125" bestFit="1" customWidth="1"/>
    <col min="4866" max="4866" width="20.5703125" bestFit="1" customWidth="1"/>
    <col min="4867" max="4867" width="8.85546875" customWidth="1"/>
    <col min="4868" max="4868" width="17.7109375" bestFit="1" customWidth="1"/>
    <col min="4869" max="4869" width="14" customWidth="1"/>
    <col min="4870" max="4870" width="19.42578125" bestFit="1" customWidth="1"/>
    <col min="4871" max="4872" width="22" customWidth="1"/>
    <col min="4873" max="4873" width="20.5703125" bestFit="1" customWidth="1"/>
    <col min="4874" max="4874" width="16.5703125" bestFit="1" customWidth="1"/>
    <col min="4875" max="4875" width="14.140625" bestFit="1" customWidth="1"/>
    <col min="4876" max="4876" width="12" customWidth="1"/>
    <col min="4877" max="4877" width="95.7109375" customWidth="1"/>
    <col min="5097" max="5097" width="7.140625" customWidth="1"/>
    <col min="5098" max="5098" width="7.42578125" bestFit="1" customWidth="1"/>
    <col min="5099" max="5099" width="6.42578125" customWidth="1"/>
    <col min="5100" max="5100" width="5.5703125" bestFit="1" customWidth="1"/>
    <col min="5101" max="5101" width="3.42578125" bestFit="1" customWidth="1"/>
    <col min="5102" max="5102" width="7.140625" bestFit="1" customWidth="1"/>
    <col min="5103" max="5103" width="52.42578125" bestFit="1" customWidth="1"/>
    <col min="5104" max="5104" width="6.42578125" customWidth="1"/>
    <col min="5105" max="5105" width="17.85546875" bestFit="1" customWidth="1"/>
    <col min="5106" max="5106" width="6.140625" bestFit="1" customWidth="1"/>
    <col min="5107" max="5107" width="7.7109375" customWidth="1"/>
    <col min="5108" max="5108" width="11.28515625" customWidth="1"/>
    <col min="5109" max="5109" width="15.140625" customWidth="1"/>
    <col min="5110" max="5110" width="18" customWidth="1"/>
    <col min="5111" max="5111" width="13.7109375" customWidth="1"/>
    <col min="5112" max="5112" width="17.85546875" customWidth="1"/>
    <col min="5114" max="5114" width="12.140625" customWidth="1"/>
    <col min="5115" max="5115" width="13.7109375" customWidth="1"/>
    <col min="5116" max="5116" width="12.28515625" bestFit="1" customWidth="1"/>
    <col min="5117" max="5117" width="21.42578125" bestFit="1" customWidth="1"/>
    <col min="5118" max="5118" width="10.5703125" customWidth="1"/>
    <col min="5119" max="5119" width="10.85546875" bestFit="1" customWidth="1"/>
    <col min="5120" max="5120" width="83.7109375" customWidth="1"/>
    <col min="5121" max="5121" width="13.42578125" bestFit="1" customWidth="1"/>
    <col min="5122" max="5122" width="20.5703125" bestFit="1" customWidth="1"/>
    <col min="5123" max="5123" width="8.85546875" customWidth="1"/>
    <col min="5124" max="5124" width="17.7109375" bestFit="1" customWidth="1"/>
    <col min="5125" max="5125" width="14" customWidth="1"/>
    <col min="5126" max="5126" width="19.42578125" bestFit="1" customWidth="1"/>
    <col min="5127" max="5128" width="22" customWidth="1"/>
    <col min="5129" max="5129" width="20.5703125" bestFit="1" customWidth="1"/>
    <col min="5130" max="5130" width="16.5703125" bestFit="1" customWidth="1"/>
    <col min="5131" max="5131" width="14.140625" bestFit="1" customWidth="1"/>
    <col min="5132" max="5132" width="12" customWidth="1"/>
    <col min="5133" max="5133" width="95.7109375" customWidth="1"/>
    <col min="5353" max="5353" width="7.140625" customWidth="1"/>
    <col min="5354" max="5354" width="7.42578125" bestFit="1" customWidth="1"/>
    <col min="5355" max="5355" width="6.42578125" customWidth="1"/>
    <col min="5356" max="5356" width="5.5703125" bestFit="1" customWidth="1"/>
    <col min="5357" max="5357" width="3.42578125" bestFit="1" customWidth="1"/>
    <col min="5358" max="5358" width="7.140625" bestFit="1" customWidth="1"/>
    <col min="5359" max="5359" width="52.42578125" bestFit="1" customWidth="1"/>
    <col min="5360" max="5360" width="6.42578125" customWidth="1"/>
    <col min="5361" max="5361" width="17.85546875" bestFit="1" customWidth="1"/>
    <col min="5362" max="5362" width="6.140625" bestFit="1" customWidth="1"/>
    <col min="5363" max="5363" width="7.7109375" customWidth="1"/>
    <col min="5364" max="5364" width="11.28515625" customWidth="1"/>
    <col min="5365" max="5365" width="15.140625" customWidth="1"/>
    <col min="5366" max="5366" width="18" customWidth="1"/>
    <col min="5367" max="5367" width="13.7109375" customWidth="1"/>
    <col min="5368" max="5368" width="17.85546875" customWidth="1"/>
    <col min="5370" max="5370" width="12.140625" customWidth="1"/>
    <col min="5371" max="5371" width="13.7109375" customWidth="1"/>
    <col min="5372" max="5372" width="12.28515625" bestFit="1" customWidth="1"/>
    <col min="5373" max="5373" width="21.42578125" bestFit="1" customWidth="1"/>
    <col min="5374" max="5374" width="10.5703125" customWidth="1"/>
    <col min="5375" max="5375" width="10.85546875" bestFit="1" customWidth="1"/>
    <col min="5376" max="5376" width="83.7109375" customWidth="1"/>
    <col min="5377" max="5377" width="13.42578125" bestFit="1" customWidth="1"/>
    <col min="5378" max="5378" width="20.5703125" bestFit="1" customWidth="1"/>
    <col min="5379" max="5379" width="8.85546875" customWidth="1"/>
    <col min="5380" max="5380" width="17.7109375" bestFit="1" customWidth="1"/>
    <col min="5381" max="5381" width="14" customWidth="1"/>
    <col min="5382" max="5382" width="19.42578125" bestFit="1" customWidth="1"/>
    <col min="5383" max="5384" width="22" customWidth="1"/>
    <col min="5385" max="5385" width="20.5703125" bestFit="1" customWidth="1"/>
    <col min="5386" max="5386" width="16.5703125" bestFit="1" customWidth="1"/>
    <col min="5387" max="5387" width="14.140625" bestFit="1" customWidth="1"/>
    <col min="5388" max="5388" width="12" customWidth="1"/>
    <col min="5389" max="5389" width="95.7109375" customWidth="1"/>
    <col min="5609" max="5609" width="7.140625" customWidth="1"/>
    <col min="5610" max="5610" width="7.42578125" bestFit="1" customWidth="1"/>
    <col min="5611" max="5611" width="6.42578125" customWidth="1"/>
    <col min="5612" max="5612" width="5.5703125" bestFit="1" customWidth="1"/>
    <col min="5613" max="5613" width="3.42578125" bestFit="1" customWidth="1"/>
    <col min="5614" max="5614" width="7.140625" bestFit="1" customWidth="1"/>
    <col min="5615" max="5615" width="52.42578125" bestFit="1" customWidth="1"/>
    <col min="5616" max="5616" width="6.42578125" customWidth="1"/>
    <col min="5617" max="5617" width="17.85546875" bestFit="1" customWidth="1"/>
    <col min="5618" max="5618" width="6.140625" bestFit="1" customWidth="1"/>
    <col min="5619" max="5619" width="7.7109375" customWidth="1"/>
    <col min="5620" max="5620" width="11.28515625" customWidth="1"/>
    <col min="5621" max="5621" width="15.140625" customWidth="1"/>
    <col min="5622" max="5622" width="18" customWidth="1"/>
    <col min="5623" max="5623" width="13.7109375" customWidth="1"/>
    <col min="5624" max="5624" width="17.85546875" customWidth="1"/>
    <col min="5626" max="5626" width="12.140625" customWidth="1"/>
    <col min="5627" max="5627" width="13.7109375" customWidth="1"/>
    <col min="5628" max="5628" width="12.28515625" bestFit="1" customWidth="1"/>
    <col min="5629" max="5629" width="21.42578125" bestFit="1" customWidth="1"/>
    <col min="5630" max="5630" width="10.5703125" customWidth="1"/>
    <col min="5631" max="5631" width="10.85546875" bestFit="1" customWidth="1"/>
    <col min="5632" max="5632" width="83.7109375" customWidth="1"/>
    <col min="5633" max="5633" width="13.42578125" bestFit="1" customWidth="1"/>
    <col min="5634" max="5634" width="20.5703125" bestFit="1" customWidth="1"/>
    <col min="5635" max="5635" width="8.85546875" customWidth="1"/>
    <col min="5636" max="5636" width="17.7109375" bestFit="1" customWidth="1"/>
    <col min="5637" max="5637" width="14" customWidth="1"/>
    <col min="5638" max="5638" width="19.42578125" bestFit="1" customWidth="1"/>
    <col min="5639" max="5640" width="22" customWidth="1"/>
    <col min="5641" max="5641" width="20.5703125" bestFit="1" customWidth="1"/>
    <col min="5642" max="5642" width="16.5703125" bestFit="1" customWidth="1"/>
    <col min="5643" max="5643" width="14.140625" bestFit="1" customWidth="1"/>
    <col min="5644" max="5644" width="12" customWidth="1"/>
    <col min="5645" max="5645" width="95.7109375" customWidth="1"/>
    <col min="5865" max="5865" width="7.140625" customWidth="1"/>
    <col min="5866" max="5866" width="7.42578125" bestFit="1" customWidth="1"/>
    <col min="5867" max="5867" width="6.42578125" customWidth="1"/>
    <col min="5868" max="5868" width="5.5703125" bestFit="1" customWidth="1"/>
    <col min="5869" max="5869" width="3.42578125" bestFit="1" customWidth="1"/>
    <col min="5870" max="5870" width="7.140625" bestFit="1" customWidth="1"/>
    <col min="5871" max="5871" width="52.42578125" bestFit="1" customWidth="1"/>
    <col min="5872" max="5872" width="6.42578125" customWidth="1"/>
    <col min="5873" max="5873" width="17.85546875" bestFit="1" customWidth="1"/>
    <col min="5874" max="5874" width="6.140625" bestFit="1" customWidth="1"/>
    <col min="5875" max="5875" width="7.7109375" customWidth="1"/>
    <col min="5876" max="5876" width="11.28515625" customWidth="1"/>
    <col min="5877" max="5877" width="15.140625" customWidth="1"/>
    <col min="5878" max="5878" width="18" customWidth="1"/>
    <col min="5879" max="5879" width="13.7109375" customWidth="1"/>
    <col min="5880" max="5880" width="17.85546875" customWidth="1"/>
    <col min="5882" max="5882" width="12.140625" customWidth="1"/>
    <col min="5883" max="5883" width="13.7109375" customWidth="1"/>
    <col min="5884" max="5884" width="12.28515625" bestFit="1" customWidth="1"/>
    <col min="5885" max="5885" width="21.42578125" bestFit="1" customWidth="1"/>
    <col min="5886" max="5886" width="10.5703125" customWidth="1"/>
    <col min="5887" max="5887" width="10.85546875" bestFit="1" customWidth="1"/>
    <col min="5888" max="5888" width="83.7109375" customWidth="1"/>
    <col min="5889" max="5889" width="13.42578125" bestFit="1" customWidth="1"/>
    <col min="5890" max="5890" width="20.5703125" bestFit="1" customWidth="1"/>
    <col min="5891" max="5891" width="8.85546875" customWidth="1"/>
    <col min="5892" max="5892" width="17.7109375" bestFit="1" customWidth="1"/>
    <col min="5893" max="5893" width="14" customWidth="1"/>
    <col min="5894" max="5894" width="19.42578125" bestFit="1" customWidth="1"/>
    <col min="5895" max="5896" width="22" customWidth="1"/>
    <col min="5897" max="5897" width="20.5703125" bestFit="1" customWidth="1"/>
    <col min="5898" max="5898" width="16.5703125" bestFit="1" customWidth="1"/>
    <col min="5899" max="5899" width="14.140625" bestFit="1" customWidth="1"/>
    <col min="5900" max="5900" width="12" customWidth="1"/>
    <col min="5901" max="5901" width="95.7109375" customWidth="1"/>
    <col min="6121" max="6121" width="7.140625" customWidth="1"/>
    <col min="6122" max="6122" width="7.42578125" bestFit="1" customWidth="1"/>
    <col min="6123" max="6123" width="6.42578125" customWidth="1"/>
    <col min="6124" max="6124" width="5.5703125" bestFit="1" customWidth="1"/>
    <col min="6125" max="6125" width="3.42578125" bestFit="1" customWidth="1"/>
    <col min="6126" max="6126" width="7.140625" bestFit="1" customWidth="1"/>
    <col min="6127" max="6127" width="52.42578125" bestFit="1" customWidth="1"/>
    <col min="6128" max="6128" width="6.42578125" customWidth="1"/>
    <col min="6129" max="6129" width="17.85546875" bestFit="1" customWidth="1"/>
    <col min="6130" max="6130" width="6.140625" bestFit="1" customWidth="1"/>
    <col min="6131" max="6131" width="7.7109375" customWidth="1"/>
    <col min="6132" max="6132" width="11.28515625" customWidth="1"/>
    <col min="6133" max="6133" width="15.140625" customWidth="1"/>
    <col min="6134" max="6134" width="18" customWidth="1"/>
    <col min="6135" max="6135" width="13.7109375" customWidth="1"/>
    <col min="6136" max="6136" width="17.85546875" customWidth="1"/>
    <col min="6138" max="6138" width="12.140625" customWidth="1"/>
    <col min="6139" max="6139" width="13.7109375" customWidth="1"/>
    <col min="6140" max="6140" width="12.28515625" bestFit="1" customWidth="1"/>
    <col min="6141" max="6141" width="21.42578125" bestFit="1" customWidth="1"/>
    <col min="6142" max="6142" width="10.5703125" customWidth="1"/>
    <col min="6143" max="6143" width="10.85546875" bestFit="1" customWidth="1"/>
    <col min="6144" max="6144" width="83.7109375" customWidth="1"/>
    <col min="6145" max="6145" width="13.42578125" bestFit="1" customWidth="1"/>
    <col min="6146" max="6146" width="20.5703125" bestFit="1" customWidth="1"/>
    <col min="6147" max="6147" width="8.85546875" customWidth="1"/>
    <col min="6148" max="6148" width="17.7109375" bestFit="1" customWidth="1"/>
    <col min="6149" max="6149" width="14" customWidth="1"/>
    <col min="6150" max="6150" width="19.42578125" bestFit="1" customWidth="1"/>
    <col min="6151" max="6152" width="22" customWidth="1"/>
    <col min="6153" max="6153" width="20.5703125" bestFit="1" customWidth="1"/>
    <col min="6154" max="6154" width="16.5703125" bestFit="1" customWidth="1"/>
    <col min="6155" max="6155" width="14.140625" bestFit="1" customWidth="1"/>
    <col min="6156" max="6156" width="12" customWidth="1"/>
    <col min="6157" max="6157" width="95.7109375" customWidth="1"/>
    <col min="6377" max="6377" width="7.140625" customWidth="1"/>
    <col min="6378" max="6378" width="7.42578125" bestFit="1" customWidth="1"/>
    <col min="6379" max="6379" width="6.42578125" customWidth="1"/>
    <col min="6380" max="6380" width="5.5703125" bestFit="1" customWidth="1"/>
    <col min="6381" max="6381" width="3.42578125" bestFit="1" customWidth="1"/>
    <col min="6382" max="6382" width="7.140625" bestFit="1" customWidth="1"/>
    <col min="6383" max="6383" width="52.42578125" bestFit="1" customWidth="1"/>
    <col min="6384" max="6384" width="6.42578125" customWidth="1"/>
    <col min="6385" max="6385" width="17.85546875" bestFit="1" customWidth="1"/>
    <col min="6386" max="6386" width="6.140625" bestFit="1" customWidth="1"/>
    <col min="6387" max="6387" width="7.7109375" customWidth="1"/>
    <col min="6388" max="6388" width="11.28515625" customWidth="1"/>
    <col min="6389" max="6389" width="15.140625" customWidth="1"/>
    <col min="6390" max="6390" width="18" customWidth="1"/>
    <col min="6391" max="6391" width="13.7109375" customWidth="1"/>
    <col min="6392" max="6392" width="17.85546875" customWidth="1"/>
    <col min="6394" max="6394" width="12.140625" customWidth="1"/>
    <col min="6395" max="6395" width="13.7109375" customWidth="1"/>
    <col min="6396" max="6396" width="12.28515625" bestFit="1" customWidth="1"/>
    <col min="6397" max="6397" width="21.42578125" bestFit="1" customWidth="1"/>
    <col min="6398" max="6398" width="10.5703125" customWidth="1"/>
    <col min="6399" max="6399" width="10.85546875" bestFit="1" customWidth="1"/>
    <col min="6400" max="6400" width="83.7109375" customWidth="1"/>
    <col min="6401" max="6401" width="13.42578125" bestFit="1" customWidth="1"/>
    <col min="6402" max="6402" width="20.5703125" bestFit="1" customWidth="1"/>
    <col min="6403" max="6403" width="8.85546875" customWidth="1"/>
    <col min="6404" max="6404" width="17.7109375" bestFit="1" customWidth="1"/>
    <col min="6405" max="6405" width="14" customWidth="1"/>
    <col min="6406" max="6406" width="19.42578125" bestFit="1" customWidth="1"/>
    <col min="6407" max="6408" width="22" customWidth="1"/>
    <col min="6409" max="6409" width="20.5703125" bestFit="1" customWidth="1"/>
    <col min="6410" max="6410" width="16.5703125" bestFit="1" customWidth="1"/>
    <col min="6411" max="6411" width="14.140625" bestFit="1" customWidth="1"/>
    <col min="6412" max="6412" width="12" customWidth="1"/>
    <col min="6413" max="6413" width="95.7109375" customWidth="1"/>
    <col min="6633" max="6633" width="7.140625" customWidth="1"/>
    <col min="6634" max="6634" width="7.42578125" bestFit="1" customWidth="1"/>
    <col min="6635" max="6635" width="6.42578125" customWidth="1"/>
    <col min="6636" max="6636" width="5.5703125" bestFit="1" customWidth="1"/>
    <col min="6637" max="6637" width="3.42578125" bestFit="1" customWidth="1"/>
    <col min="6638" max="6638" width="7.140625" bestFit="1" customWidth="1"/>
    <col min="6639" max="6639" width="52.42578125" bestFit="1" customWidth="1"/>
    <col min="6640" max="6640" width="6.42578125" customWidth="1"/>
    <col min="6641" max="6641" width="17.85546875" bestFit="1" customWidth="1"/>
    <col min="6642" max="6642" width="6.140625" bestFit="1" customWidth="1"/>
    <col min="6643" max="6643" width="7.7109375" customWidth="1"/>
    <col min="6644" max="6644" width="11.28515625" customWidth="1"/>
    <col min="6645" max="6645" width="15.140625" customWidth="1"/>
    <col min="6646" max="6646" width="18" customWidth="1"/>
    <col min="6647" max="6647" width="13.7109375" customWidth="1"/>
    <col min="6648" max="6648" width="17.85546875" customWidth="1"/>
    <col min="6650" max="6650" width="12.140625" customWidth="1"/>
    <col min="6651" max="6651" width="13.7109375" customWidth="1"/>
    <col min="6652" max="6652" width="12.28515625" bestFit="1" customWidth="1"/>
    <col min="6653" max="6653" width="21.42578125" bestFit="1" customWidth="1"/>
    <col min="6654" max="6654" width="10.5703125" customWidth="1"/>
    <col min="6655" max="6655" width="10.85546875" bestFit="1" customWidth="1"/>
    <col min="6656" max="6656" width="83.7109375" customWidth="1"/>
    <col min="6657" max="6657" width="13.42578125" bestFit="1" customWidth="1"/>
    <col min="6658" max="6658" width="20.5703125" bestFit="1" customWidth="1"/>
    <col min="6659" max="6659" width="8.85546875" customWidth="1"/>
    <col min="6660" max="6660" width="17.7109375" bestFit="1" customWidth="1"/>
    <col min="6661" max="6661" width="14" customWidth="1"/>
    <col min="6662" max="6662" width="19.42578125" bestFit="1" customWidth="1"/>
    <col min="6663" max="6664" width="22" customWidth="1"/>
    <col min="6665" max="6665" width="20.5703125" bestFit="1" customWidth="1"/>
    <col min="6666" max="6666" width="16.5703125" bestFit="1" customWidth="1"/>
    <col min="6667" max="6667" width="14.140625" bestFit="1" customWidth="1"/>
    <col min="6668" max="6668" width="12" customWidth="1"/>
    <col min="6669" max="6669" width="95.7109375" customWidth="1"/>
    <col min="6889" max="6889" width="7.140625" customWidth="1"/>
    <col min="6890" max="6890" width="7.42578125" bestFit="1" customWidth="1"/>
    <col min="6891" max="6891" width="6.42578125" customWidth="1"/>
    <col min="6892" max="6892" width="5.5703125" bestFit="1" customWidth="1"/>
    <col min="6893" max="6893" width="3.42578125" bestFit="1" customWidth="1"/>
    <col min="6894" max="6894" width="7.140625" bestFit="1" customWidth="1"/>
    <col min="6895" max="6895" width="52.42578125" bestFit="1" customWidth="1"/>
    <col min="6896" max="6896" width="6.42578125" customWidth="1"/>
    <col min="6897" max="6897" width="17.85546875" bestFit="1" customWidth="1"/>
    <col min="6898" max="6898" width="6.140625" bestFit="1" customWidth="1"/>
    <col min="6899" max="6899" width="7.7109375" customWidth="1"/>
    <col min="6900" max="6900" width="11.28515625" customWidth="1"/>
    <col min="6901" max="6901" width="15.140625" customWidth="1"/>
    <col min="6902" max="6902" width="18" customWidth="1"/>
    <col min="6903" max="6903" width="13.7109375" customWidth="1"/>
    <col min="6904" max="6904" width="17.85546875" customWidth="1"/>
    <col min="6906" max="6906" width="12.140625" customWidth="1"/>
    <col min="6907" max="6907" width="13.7109375" customWidth="1"/>
    <col min="6908" max="6908" width="12.28515625" bestFit="1" customWidth="1"/>
    <col min="6909" max="6909" width="21.42578125" bestFit="1" customWidth="1"/>
    <col min="6910" max="6910" width="10.5703125" customWidth="1"/>
    <col min="6911" max="6911" width="10.85546875" bestFit="1" customWidth="1"/>
    <col min="6912" max="6912" width="83.7109375" customWidth="1"/>
    <col min="6913" max="6913" width="13.42578125" bestFit="1" customWidth="1"/>
    <col min="6914" max="6914" width="20.5703125" bestFit="1" customWidth="1"/>
    <col min="6915" max="6915" width="8.85546875" customWidth="1"/>
    <col min="6916" max="6916" width="17.7109375" bestFit="1" customWidth="1"/>
    <col min="6917" max="6917" width="14" customWidth="1"/>
    <col min="6918" max="6918" width="19.42578125" bestFit="1" customWidth="1"/>
    <col min="6919" max="6920" width="22" customWidth="1"/>
    <col min="6921" max="6921" width="20.5703125" bestFit="1" customWidth="1"/>
    <col min="6922" max="6922" width="16.5703125" bestFit="1" customWidth="1"/>
    <col min="6923" max="6923" width="14.140625" bestFit="1" customWidth="1"/>
    <col min="6924" max="6924" width="12" customWidth="1"/>
    <col min="6925" max="6925" width="95.7109375" customWidth="1"/>
    <col min="7145" max="7145" width="7.140625" customWidth="1"/>
    <col min="7146" max="7146" width="7.42578125" bestFit="1" customWidth="1"/>
    <col min="7147" max="7147" width="6.42578125" customWidth="1"/>
    <col min="7148" max="7148" width="5.5703125" bestFit="1" customWidth="1"/>
    <col min="7149" max="7149" width="3.42578125" bestFit="1" customWidth="1"/>
    <col min="7150" max="7150" width="7.140625" bestFit="1" customWidth="1"/>
    <col min="7151" max="7151" width="52.42578125" bestFit="1" customWidth="1"/>
    <col min="7152" max="7152" width="6.42578125" customWidth="1"/>
    <col min="7153" max="7153" width="17.85546875" bestFit="1" customWidth="1"/>
    <col min="7154" max="7154" width="6.140625" bestFit="1" customWidth="1"/>
    <col min="7155" max="7155" width="7.7109375" customWidth="1"/>
    <col min="7156" max="7156" width="11.28515625" customWidth="1"/>
    <col min="7157" max="7157" width="15.140625" customWidth="1"/>
    <col min="7158" max="7158" width="18" customWidth="1"/>
    <col min="7159" max="7159" width="13.7109375" customWidth="1"/>
    <col min="7160" max="7160" width="17.85546875" customWidth="1"/>
    <col min="7162" max="7162" width="12.140625" customWidth="1"/>
    <col min="7163" max="7163" width="13.7109375" customWidth="1"/>
    <col min="7164" max="7164" width="12.28515625" bestFit="1" customWidth="1"/>
    <col min="7165" max="7165" width="21.42578125" bestFit="1" customWidth="1"/>
    <col min="7166" max="7166" width="10.5703125" customWidth="1"/>
    <col min="7167" max="7167" width="10.85546875" bestFit="1" customWidth="1"/>
    <col min="7168" max="7168" width="83.7109375" customWidth="1"/>
    <col min="7169" max="7169" width="13.42578125" bestFit="1" customWidth="1"/>
    <col min="7170" max="7170" width="20.5703125" bestFit="1" customWidth="1"/>
    <col min="7171" max="7171" width="8.85546875" customWidth="1"/>
    <col min="7172" max="7172" width="17.7109375" bestFit="1" customWidth="1"/>
    <col min="7173" max="7173" width="14" customWidth="1"/>
    <col min="7174" max="7174" width="19.42578125" bestFit="1" customWidth="1"/>
    <col min="7175" max="7176" width="22" customWidth="1"/>
    <col min="7177" max="7177" width="20.5703125" bestFit="1" customWidth="1"/>
    <col min="7178" max="7178" width="16.5703125" bestFit="1" customWidth="1"/>
    <col min="7179" max="7179" width="14.140625" bestFit="1" customWidth="1"/>
    <col min="7180" max="7180" width="12" customWidth="1"/>
    <col min="7181" max="7181" width="95.7109375" customWidth="1"/>
    <col min="7401" max="7401" width="7.140625" customWidth="1"/>
    <col min="7402" max="7402" width="7.42578125" bestFit="1" customWidth="1"/>
    <col min="7403" max="7403" width="6.42578125" customWidth="1"/>
    <col min="7404" max="7404" width="5.5703125" bestFit="1" customWidth="1"/>
    <col min="7405" max="7405" width="3.42578125" bestFit="1" customWidth="1"/>
    <col min="7406" max="7406" width="7.140625" bestFit="1" customWidth="1"/>
    <col min="7407" max="7407" width="52.42578125" bestFit="1" customWidth="1"/>
    <col min="7408" max="7408" width="6.42578125" customWidth="1"/>
    <col min="7409" max="7409" width="17.85546875" bestFit="1" customWidth="1"/>
    <col min="7410" max="7410" width="6.140625" bestFit="1" customWidth="1"/>
    <col min="7411" max="7411" width="7.7109375" customWidth="1"/>
    <col min="7412" max="7412" width="11.28515625" customWidth="1"/>
    <col min="7413" max="7413" width="15.140625" customWidth="1"/>
    <col min="7414" max="7414" width="18" customWidth="1"/>
    <col min="7415" max="7415" width="13.7109375" customWidth="1"/>
    <col min="7416" max="7416" width="17.85546875" customWidth="1"/>
    <col min="7418" max="7418" width="12.140625" customWidth="1"/>
    <col min="7419" max="7419" width="13.7109375" customWidth="1"/>
    <col min="7420" max="7420" width="12.28515625" bestFit="1" customWidth="1"/>
    <col min="7421" max="7421" width="21.42578125" bestFit="1" customWidth="1"/>
    <col min="7422" max="7422" width="10.5703125" customWidth="1"/>
    <col min="7423" max="7423" width="10.85546875" bestFit="1" customWidth="1"/>
    <col min="7424" max="7424" width="83.7109375" customWidth="1"/>
    <col min="7425" max="7425" width="13.42578125" bestFit="1" customWidth="1"/>
    <col min="7426" max="7426" width="20.5703125" bestFit="1" customWidth="1"/>
    <col min="7427" max="7427" width="8.85546875" customWidth="1"/>
    <col min="7428" max="7428" width="17.7109375" bestFit="1" customWidth="1"/>
    <col min="7429" max="7429" width="14" customWidth="1"/>
    <col min="7430" max="7430" width="19.42578125" bestFit="1" customWidth="1"/>
    <col min="7431" max="7432" width="22" customWidth="1"/>
    <col min="7433" max="7433" width="20.5703125" bestFit="1" customWidth="1"/>
    <col min="7434" max="7434" width="16.5703125" bestFit="1" customWidth="1"/>
    <col min="7435" max="7435" width="14.140625" bestFit="1" customWidth="1"/>
    <col min="7436" max="7436" width="12" customWidth="1"/>
    <col min="7437" max="7437" width="95.7109375" customWidth="1"/>
    <col min="7657" max="7657" width="7.140625" customWidth="1"/>
    <col min="7658" max="7658" width="7.42578125" bestFit="1" customWidth="1"/>
    <col min="7659" max="7659" width="6.42578125" customWidth="1"/>
    <col min="7660" max="7660" width="5.5703125" bestFit="1" customWidth="1"/>
    <col min="7661" max="7661" width="3.42578125" bestFit="1" customWidth="1"/>
    <col min="7662" max="7662" width="7.140625" bestFit="1" customWidth="1"/>
    <col min="7663" max="7663" width="52.42578125" bestFit="1" customWidth="1"/>
    <col min="7664" max="7664" width="6.42578125" customWidth="1"/>
    <col min="7665" max="7665" width="17.85546875" bestFit="1" customWidth="1"/>
    <col min="7666" max="7666" width="6.140625" bestFit="1" customWidth="1"/>
    <col min="7667" max="7667" width="7.7109375" customWidth="1"/>
    <col min="7668" max="7668" width="11.28515625" customWidth="1"/>
    <col min="7669" max="7669" width="15.140625" customWidth="1"/>
    <col min="7670" max="7670" width="18" customWidth="1"/>
    <col min="7671" max="7671" width="13.7109375" customWidth="1"/>
    <col min="7672" max="7672" width="17.85546875" customWidth="1"/>
    <col min="7674" max="7674" width="12.140625" customWidth="1"/>
    <col min="7675" max="7675" width="13.7109375" customWidth="1"/>
    <col min="7676" max="7676" width="12.28515625" bestFit="1" customWidth="1"/>
    <col min="7677" max="7677" width="21.42578125" bestFit="1" customWidth="1"/>
    <col min="7678" max="7678" width="10.5703125" customWidth="1"/>
    <col min="7679" max="7679" width="10.85546875" bestFit="1" customWidth="1"/>
    <col min="7680" max="7680" width="83.7109375" customWidth="1"/>
    <col min="7681" max="7681" width="13.42578125" bestFit="1" customWidth="1"/>
    <col min="7682" max="7682" width="20.5703125" bestFit="1" customWidth="1"/>
    <col min="7683" max="7683" width="8.85546875" customWidth="1"/>
    <col min="7684" max="7684" width="17.7109375" bestFit="1" customWidth="1"/>
    <col min="7685" max="7685" width="14" customWidth="1"/>
    <col min="7686" max="7686" width="19.42578125" bestFit="1" customWidth="1"/>
    <col min="7687" max="7688" width="22" customWidth="1"/>
    <col min="7689" max="7689" width="20.5703125" bestFit="1" customWidth="1"/>
    <col min="7690" max="7690" width="16.5703125" bestFit="1" customWidth="1"/>
    <col min="7691" max="7691" width="14.140625" bestFit="1" customWidth="1"/>
    <col min="7692" max="7692" width="12" customWidth="1"/>
    <col min="7693" max="7693" width="95.7109375" customWidth="1"/>
    <col min="7913" max="7913" width="7.140625" customWidth="1"/>
    <col min="7914" max="7914" width="7.42578125" bestFit="1" customWidth="1"/>
    <col min="7915" max="7915" width="6.42578125" customWidth="1"/>
    <col min="7916" max="7916" width="5.5703125" bestFit="1" customWidth="1"/>
    <col min="7917" max="7917" width="3.42578125" bestFit="1" customWidth="1"/>
    <col min="7918" max="7918" width="7.140625" bestFit="1" customWidth="1"/>
    <col min="7919" max="7919" width="52.42578125" bestFit="1" customWidth="1"/>
    <col min="7920" max="7920" width="6.42578125" customWidth="1"/>
    <col min="7921" max="7921" width="17.85546875" bestFit="1" customWidth="1"/>
    <col min="7922" max="7922" width="6.140625" bestFit="1" customWidth="1"/>
    <col min="7923" max="7923" width="7.7109375" customWidth="1"/>
    <col min="7924" max="7924" width="11.28515625" customWidth="1"/>
    <col min="7925" max="7925" width="15.140625" customWidth="1"/>
    <col min="7926" max="7926" width="18" customWidth="1"/>
    <col min="7927" max="7927" width="13.7109375" customWidth="1"/>
    <col min="7928" max="7928" width="17.85546875" customWidth="1"/>
    <col min="7930" max="7930" width="12.140625" customWidth="1"/>
    <col min="7931" max="7931" width="13.7109375" customWidth="1"/>
    <col min="7932" max="7932" width="12.28515625" bestFit="1" customWidth="1"/>
    <col min="7933" max="7933" width="21.42578125" bestFit="1" customWidth="1"/>
    <col min="7934" max="7934" width="10.5703125" customWidth="1"/>
    <col min="7935" max="7935" width="10.85546875" bestFit="1" customWidth="1"/>
    <col min="7936" max="7936" width="83.7109375" customWidth="1"/>
    <col min="7937" max="7937" width="13.42578125" bestFit="1" customWidth="1"/>
    <col min="7938" max="7938" width="20.5703125" bestFit="1" customWidth="1"/>
    <col min="7939" max="7939" width="8.85546875" customWidth="1"/>
    <col min="7940" max="7940" width="17.7109375" bestFit="1" customWidth="1"/>
    <col min="7941" max="7941" width="14" customWidth="1"/>
    <col min="7942" max="7942" width="19.42578125" bestFit="1" customWidth="1"/>
    <col min="7943" max="7944" width="22" customWidth="1"/>
    <col min="7945" max="7945" width="20.5703125" bestFit="1" customWidth="1"/>
    <col min="7946" max="7946" width="16.5703125" bestFit="1" customWidth="1"/>
    <col min="7947" max="7947" width="14.140625" bestFit="1" customWidth="1"/>
    <col min="7948" max="7948" width="12" customWidth="1"/>
    <col min="7949" max="7949" width="95.7109375" customWidth="1"/>
    <col min="8169" max="8169" width="7.140625" customWidth="1"/>
    <col min="8170" max="8170" width="7.42578125" bestFit="1" customWidth="1"/>
    <col min="8171" max="8171" width="6.42578125" customWidth="1"/>
    <col min="8172" max="8172" width="5.5703125" bestFit="1" customWidth="1"/>
    <col min="8173" max="8173" width="3.42578125" bestFit="1" customWidth="1"/>
    <col min="8174" max="8174" width="7.140625" bestFit="1" customWidth="1"/>
    <col min="8175" max="8175" width="52.42578125" bestFit="1" customWidth="1"/>
    <col min="8176" max="8176" width="6.42578125" customWidth="1"/>
    <col min="8177" max="8177" width="17.85546875" bestFit="1" customWidth="1"/>
    <col min="8178" max="8178" width="6.140625" bestFit="1" customWidth="1"/>
    <col min="8179" max="8179" width="7.7109375" customWidth="1"/>
    <col min="8180" max="8180" width="11.28515625" customWidth="1"/>
    <col min="8181" max="8181" width="15.140625" customWidth="1"/>
    <col min="8182" max="8182" width="18" customWidth="1"/>
    <col min="8183" max="8183" width="13.7109375" customWidth="1"/>
    <col min="8184" max="8184" width="17.85546875" customWidth="1"/>
    <col min="8186" max="8186" width="12.140625" customWidth="1"/>
    <col min="8187" max="8187" width="13.7109375" customWidth="1"/>
    <col min="8188" max="8188" width="12.28515625" bestFit="1" customWidth="1"/>
    <col min="8189" max="8189" width="21.42578125" bestFit="1" customWidth="1"/>
    <col min="8190" max="8190" width="10.5703125" customWidth="1"/>
    <col min="8191" max="8191" width="10.85546875" bestFit="1" customWidth="1"/>
    <col min="8192" max="8192" width="83.7109375" customWidth="1"/>
    <col min="8193" max="8193" width="13.42578125" bestFit="1" customWidth="1"/>
    <col min="8194" max="8194" width="20.5703125" bestFit="1" customWidth="1"/>
    <col min="8195" max="8195" width="8.85546875" customWidth="1"/>
    <col min="8196" max="8196" width="17.7109375" bestFit="1" customWidth="1"/>
    <col min="8197" max="8197" width="14" customWidth="1"/>
    <col min="8198" max="8198" width="19.42578125" bestFit="1" customWidth="1"/>
    <col min="8199" max="8200" width="22" customWidth="1"/>
    <col min="8201" max="8201" width="20.5703125" bestFit="1" customWidth="1"/>
    <col min="8202" max="8202" width="16.5703125" bestFit="1" customWidth="1"/>
    <col min="8203" max="8203" width="14.140625" bestFit="1" customWidth="1"/>
    <col min="8204" max="8204" width="12" customWidth="1"/>
    <col min="8205" max="8205" width="95.7109375" customWidth="1"/>
    <col min="8425" max="8425" width="7.140625" customWidth="1"/>
    <col min="8426" max="8426" width="7.42578125" bestFit="1" customWidth="1"/>
    <col min="8427" max="8427" width="6.42578125" customWidth="1"/>
    <col min="8428" max="8428" width="5.5703125" bestFit="1" customWidth="1"/>
    <col min="8429" max="8429" width="3.42578125" bestFit="1" customWidth="1"/>
    <col min="8430" max="8430" width="7.140625" bestFit="1" customWidth="1"/>
    <col min="8431" max="8431" width="52.42578125" bestFit="1" customWidth="1"/>
    <col min="8432" max="8432" width="6.42578125" customWidth="1"/>
    <col min="8433" max="8433" width="17.85546875" bestFit="1" customWidth="1"/>
    <col min="8434" max="8434" width="6.140625" bestFit="1" customWidth="1"/>
    <col min="8435" max="8435" width="7.7109375" customWidth="1"/>
    <col min="8436" max="8436" width="11.28515625" customWidth="1"/>
    <col min="8437" max="8437" width="15.140625" customWidth="1"/>
    <col min="8438" max="8438" width="18" customWidth="1"/>
    <col min="8439" max="8439" width="13.7109375" customWidth="1"/>
    <col min="8440" max="8440" width="17.85546875" customWidth="1"/>
    <col min="8442" max="8442" width="12.140625" customWidth="1"/>
    <col min="8443" max="8443" width="13.7109375" customWidth="1"/>
    <col min="8444" max="8444" width="12.28515625" bestFit="1" customWidth="1"/>
    <col min="8445" max="8445" width="21.42578125" bestFit="1" customWidth="1"/>
    <col min="8446" max="8446" width="10.5703125" customWidth="1"/>
    <col min="8447" max="8447" width="10.85546875" bestFit="1" customWidth="1"/>
    <col min="8448" max="8448" width="83.7109375" customWidth="1"/>
    <col min="8449" max="8449" width="13.42578125" bestFit="1" customWidth="1"/>
    <col min="8450" max="8450" width="20.5703125" bestFit="1" customWidth="1"/>
    <col min="8451" max="8451" width="8.85546875" customWidth="1"/>
    <col min="8452" max="8452" width="17.7109375" bestFit="1" customWidth="1"/>
    <col min="8453" max="8453" width="14" customWidth="1"/>
    <col min="8454" max="8454" width="19.42578125" bestFit="1" customWidth="1"/>
    <col min="8455" max="8456" width="22" customWidth="1"/>
    <col min="8457" max="8457" width="20.5703125" bestFit="1" customWidth="1"/>
    <col min="8458" max="8458" width="16.5703125" bestFit="1" customWidth="1"/>
    <col min="8459" max="8459" width="14.140625" bestFit="1" customWidth="1"/>
    <col min="8460" max="8460" width="12" customWidth="1"/>
    <col min="8461" max="8461" width="95.7109375" customWidth="1"/>
    <col min="8681" max="8681" width="7.140625" customWidth="1"/>
    <col min="8682" max="8682" width="7.42578125" bestFit="1" customWidth="1"/>
    <col min="8683" max="8683" width="6.42578125" customWidth="1"/>
    <col min="8684" max="8684" width="5.5703125" bestFit="1" customWidth="1"/>
    <col min="8685" max="8685" width="3.42578125" bestFit="1" customWidth="1"/>
    <col min="8686" max="8686" width="7.140625" bestFit="1" customWidth="1"/>
    <col min="8687" max="8687" width="52.42578125" bestFit="1" customWidth="1"/>
    <col min="8688" max="8688" width="6.42578125" customWidth="1"/>
    <col min="8689" max="8689" width="17.85546875" bestFit="1" customWidth="1"/>
    <col min="8690" max="8690" width="6.140625" bestFit="1" customWidth="1"/>
    <col min="8691" max="8691" width="7.7109375" customWidth="1"/>
    <col min="8692" max="8692" width="11.28515625" customWidth="1"/>
    <col min="8693" max="8693" width="15.140625" customWidth="1"/>
    <col min="8694" max="8694" width="18" customWidth="1"/>
    <col min="8695" max="8695" width="13.7109375" customWidth="1"/>
    <col min="8696" max="8696" width="17.85546875" customWidth="1"/>
    <col min="8698" max="8698" width="12.140625" customWidth="1"/>
    <col min="8699" max="8699" width="13.7109375" customWidth="1"/>
    <col min="8700" max="8700" width="12.28515625" bestFit="1" customWidth="1"/>
    <col min="8701" max="8701" width="21.42578125" bestFit="1" customWidth="1"/>
    <col min="8702" max="8702" width="10.5703125" customWidth="1"/>
    <col min="8703" max="8703" width="10.85546875" bestFit="1" customWidth="1"/>
    <col min="8704" max="8704" width="83.7109375" customWidth="1"/>
    <col min="8705" max="8705" width="13.42578125" bestFit="1" customWidth="1"/>
    <col min="8706" max="8706" width="20.5703125" bestFit="1" customWidth="1"/>
    <col min="8707" max="8707" width="8.85546875" customWidth="1"/>
    <col min="8708" max="8708" width="17.7109375" bestFit="1" customWidth="1"/>
    <col min="8709" max="8709" width="14" customWidth="1"/>
    <col min="8710" max="8710" width="19.42578125" bestFit="1" customWidth="1"/>
    <col min="8711" max="8712" width="22" customWidth="1"/>
    <col min="8713" max="8713" width="20.5703125" bestFit="1" customWidth="1"/>
    <col min="8714" max="8714" width="16.5703125" bestFit="1" customWidth="1"/>
    <col min="8715" max="8715" width="14.140625" bestFit="1" customWidth="1"/>
    <col min="8716" max="8716" width="12" customWidth="1"/>
    <col min="8717" max="8717" width="95.7109375" customWidth="1"/>
    <col min="8937" max="8937" width="7.140625" customWidth="1"/>
    <col min="8938" max="8938" width="7.42578125" bestFit="1" customWidth="1"/>
    <col min="8939" max="8939" width="6.42578125" customWidth="1"/>
    <col min="8940" max="8940" width="5.5703125" bestFit="1" customWidth="1"/>
    <col min="8941" max="8941" width="3.42578125" bestFit="1" customWidth="1"/>
    <col min="8942" max="8942" width="7.140625" bestFit="1" customWidth="1"/>
    <col min="8943" max="8943" width="52.42578125" bestFit="1" customWidth="1"/>
    <col min="8944" max="8944" width="6.42578125" customWidth="1"/>
    <col min="8945" max="8945" width="17.85546875" bestFit="1" customWidth="1"/>
    <col min="8946" max="8946" width="6.140625" bestFit="1" customWidth="1"/>
    <col min="8947" max="8947" width="7.7109375" customWidth="1"/>
    <col min="8948" max="8948" width="11.28515625" customWidth="1"/>
    <col min="8949" max="8949" width="15.140625" customWidth="1"/>
    <col min="8950" max="8950" width="18" customWidth="1"/>
    <col min="8951" max="8951" width="13.7109375" customWidth="1"/>
    <col min="8952" max="8952" width="17.85546875" customWidth="1"/>
    <col min="8954" max="8954" width="12.140625" customWidth="1"/>
    <col min="8955" max="8955" width="13.7109375" customWidth="1"/>
    <col min="8956" max="8956" width="12.28515625" bestFit="1" customWidth="1"/>
    <col min="8957" max="8957" width="21.42578125" bestFit="1" customWidth="1"/>
    <col min="8958" max="8958" width="10.5703125" customWidth="1"/>
    <col min="8959" max="8959" width="10.85546875" bestFit="1" customWidth="1"/>
    <col min="8960" max="8960" width="83.7109375" customWidth="1"/>
    <col min="8961" max="8961" width="13.42578125" bestFit="1" customWidth="1"/>
    <col min="8962" max="8962" width="20.5703125" bestFit="1" customWidth="1"/>
    <col min="8963" max="8963" width="8.85546875" customWidth="1"/>
    <col min="8964" max="8964" width="17.7109375" bestFit="1" customWidth="1"/>
    <col min="8965" max="8965" width="14" customWidth="1"/>
    <col min="8966" max="8966" width="19.42578125" bestFit="1" customWidth="1"/>
    <col min="8967" max="8968" width="22" customWidth="1"/>
    <col min="8969" max="8969" width="20.5703125" bestFit="1" customWidth="1"/>
    <col min="8970" max="8970" width="16.5703125" bestFit="1" customWidth="1"/>
    <col min="8971" max="8971" width="14.140625" bestFit="1" customWidth="1"/>
    <col min="8972" max="8972" width="12" customWidth="1"/>
    <col min="8973" max="8973" width="95.7109375" customWidth="1"/>
    <col min="9193" max="9193" width="7.140625" customWidth="1"/>
    <col min="9194" max="9194" width="7.42578125" bestFit="1" customWidth="1"/>
    <col min="9195" max="9195" width="6.42578125" customWidth="1"/>
    <col min="9196" max="9196" width="5.5703125" bestFit="1" customWidth="1"/>
    <col min="9197" max="9197" width="3.42578125" bestFit="1" customWidth="1"/>
    <col min="9198" max="9198" width="7.140625" bestFit="1" customWidth="1"/>
    <col min="9199" max="9199" width="52.42578125" bestFit="1" customWidth="1"/>
    <col min="9200" max="9200" width="6.42578125" customWidth="1"/>
    <col min="9201" max="9201" width="17.85546875" bestFit="1" customWidth="1"/>
    <col min="9202" max="9202" width="6.140625" bestFit="1" customWidth="1"/>
    <col min="9203" max="9203" width="7.7109375" customWidth="1"/>
    <col min="9204" max="9204" width="11.28515625" customWidth="1"/>
    <col min="9205" max="9205" width="15.140625" customWidth="1"/>
    <col min="9206" max="9206" width="18" customWidth="1"/>
    <col min="9207" max="9207" width="13.7109375" customWidth="1"/>
    <col min="9208" max="9208" width="17.85546875" customWidth="1"/>
    <col min="9210" max="9210" width="12.140625" customWidth="1"/>
    <col min="9211" max="9211" width="13.7109375" customWidth="1"/>
    <col min="9212" max="9212" width="12.28515625" bestFit="1" customWidth="1"/>
    <col min="9213" max="9213" width="21.42578125" bestFit="1" customWidth="1"/>
    <col min="9214" max="9214" width="10.5703125" customWidth="1"/>
    <col min="9215" max="9215" width="10.85546875" bestFit="1" customWidth="1"/>
    <col min="9216" max="9216" width="83.7109375" customWidth="1"/>
    <col min="9217" max="9217" width="13.42578125" bestFit="1" customWidth="1"/>
    <col min="9218" max="9218" width="20.5703125" bestFit="1" customWidth="1"/>
    <col min="9219" max="9219" width="8.85546875" customWidth="1"/>
    <col min="9220" max="9220" width="17.7109375" bestFit="1" customWidth="1"/>
    <col min="9221" max="9221" width="14" customWidth="1"/>
    <col min="9222" max="9222" width="19.42578125" bestFit="1" customWidth="1"/>
    <col min="9223" max="9224" width="22" customWidth="1"/>
    <col min="9225" max="9225" width="20.5703125" bestFit="1" customWidth="1"/>
    <col min="9226" max="9226" width="16.5703125" bestFit="1" customWidth="1"/>
    <col min="9227" max="9227" width="14.140625" bestFit="1" customWidth="1"/>
    <col min="9228" max="9228" width="12" customWidth="1"/>
    <col min="9229" max="9229" width="95.7109375" customWidth="1"/>
    <col min="9449" max="9449" width="7.140625" customWidth="1"/>
    <col min="9450" max="9450" width="7.42578125" bestFit="1" customWidth="1"/>
    <col min="9451" max="9451" width="6.42578125" customWidth="1"/>
    <col min="9452" max="9452" width="5.5703125" bestFit="1" customWidth="1"/>
    <col min="9453" max="9453" width="3.42578125" bestFit="1" customWidth="1"/>
    <col min="9454" max="9454" width="7.140625" bestFit="1" customWidth="1"/>
    <col min="9455" max="9455" width="52.42578125" bestFit="1" customWidth="1"/>
    <col min="9456" max="9456" width="6.42578125" customWidth="1"/>
    <col min="9457" max="9457" width="17.85546875" bestFit="1" customWidth="1"/>
    <col min="9458" max="9458" width="6.140625" bestFit="1" customWidth="1"/>
    <col min="9459" max="9459" width="7.7109375" customWidth="1"/>
    <col min="9460" max="9460" width="11.28515625" customWidth="1"/>
    <col min="9461" max="9461" width="15.140625" customWidth="1"/>
    <col min="9462" max="9462" width="18" customWidth="1"/>
    <col min="9463" max="9463" width="13.7109375" customWidth="1"/>
    <col min="9464" max="9464" width="17.85546875" customWidth="1"/>
    <col min="9466" max="9466" width="12.140625" customWidth="1"/>
    <col min="9467" max="9467" width="13.7109375" customWidth="1"/>
    <col min="9468" max="9468" width="12.28515625" bestFit="1" customWidth="1"/>
    <col min="9469" max="9469" width="21.42578125" bestFit="1" customWidth="1"/>
    <col min="9470" max="9470" width="10.5703125" customWidth="1"/>
    <col min="9471" max="9471" width="10.85546875" bestFit="1" customWidth="1"/>
    <col min="9472" max="9472" width="83.7109375" customWidth="1"/>
    <col min="9473" max="9473" width="13.42578125" bestFit="1" customWidth="1"/>
    <col min="9474" max="9474" width="20.5703125" bestFit="1" customWidth="1"/>
    <col min="9475" max="9475" width="8.85546875" customWidth="1"/>
    <col min="9476" max="9476" width="17.7109375" bestFit="1" customWidth="1"/>
    <col min="9477" max="9477" width="14" customWidth="1"/>
    <col min="9478" max="9478" width="19.42578125" bestFit="1" customWidth="1"/>
    <col min="9479" max="9480" width="22" customWidth="1"/>
    <col min="9481" max="9481" width="20.5703125" bestFit="1" customWidth="1"/>
    <col min="9482" max="9482" width="16.5703125" bestFit="1" customWidth="1"/>
    <col min="9483" max="9483" width="14.140625" bestFit="1" customWidth="1"/>
    <col min="9484" max="9484" width="12" customWidth="1"/>
    <col min="9485" max="9485" width="95.7109375" customWidth="1"/>
    <col min="9705" max="9705" width="7.140625" customWidth="1"/>
    <col min="9706" max="9706" width="7.42578125" bestFit="1" customWidth="1"/>
    <col min="9707" max="9707" width="6.42578125" customWidth="1"/>
    <col min="9708" max="9708" width="5.5703125" bestFit="1" customWidth="1"/>
    <col min="9709" max="9709" width="3.42578125" bestFit="1" customWidth="1"/>
    <col min="9710" max="9710" width="7.140625" bestFit="1" customWidth="1"/>
    <col min="9711" max="9711" width="52.42578125" bestFit="1" customWidth="1"/>
    <col min="9712" max="9712" width="6.42578125" customWidth="1"/>
    <col min="9713" max="9713" width="17.85546875" bestFit="1" customWidth="1"/>
    <col min="9714" max="9714" width="6.140625" bestFit="1" customWidth="1"/>
    <col min="9715" max="9715" width="7.7109375" customWidth="1"/>
    <col min="9716" max="9716" width="11.28515625" customWidth="1"/>
    <col min="9717" max="9717" width="15.140625" customWidth="1"/>
    <col min="9718" max="9718" width="18" customWidth="1"/>
    <col min="9719" max="9719" width="13.7109375" customWidth="1"/>
    <col min="9720" max="9720" width="17.85546875" customWidth="1"/>
    <col min="9722" max="9722" width="12.140625" customWidth="1"/>
    <col min="9723" max="9723" width="13.7109375" customWidth="1"/>
    <col min="9724" max="9724" width="12.28515625" bestFit="1" customWidth="1"/>
    <col min="9725" max="9725" width="21.42578125" bestFit="1" customWidth="1"/>
    <col min="9726" max="9726" width="10.5703125" customWidth="1"/>
    <col min="9727" max="9727" width="10.85546875" bestFit="1" customWidth="1"/>
    <col min="9728" max="9728" width="83.7109375" customWidth="1"/>
    <col min="9729" max="9729" width="13.42578125" bestFit="1" customWidth="1"/>
    <col min="9730" max="9730" width="20.5703125" bestFit="1" customWidth="1"/>
    <col min="9731" max="9731" width="8.85546875" customWidth="1"/>
    <col min="9732" max="9732" width="17.7109375" bestFit="1" customWidth="1"/>
    <col min="9733" max="9733" width="14" customWidth="1"/>
    <col min="9734" max="9734" width="19.42578125" bestFit="1" customWidth="1"/>
    <col min="9735" max="9736" width="22" customWidth="1"/>
    <col min="9737" max="9737" width="20.5703125" bestFit="1" customWidth="1"/>
    <col min="9738" max="9738" width="16.5703125" bestFit="1" customWidth="1"/>
    <col min="9739" max="9739" width="14.140625" bestFit="1" customWidth="1"/>
    <col min="9740" max="9740" width="12" customWidth="1"/>
    <col min="9741" max="9741" width="95.7109375" customWidth="1"/>
    <col min="9961" max="9961" width="7.140625" customWidth="1"/>
    <col min="9962" max="9962" width="7.42578125" bestFit="1" customWidth="1"/>
    <col min="9963" max="9963" width="6.42578125" customWidth="1"/>
    <col min="9964" max="9964" width="5.5703125" bestFit="1" customWidth="1"/>
    <col min="9965" max="9965" width="3.42578125" bestFit="1" customWidth="1"/>
    <col min="9966" max="9966" width="7.140625" bestFit="1" customWidth="1"/>
    <col min="9967" max="9967" width="52.42578125" bestFit="1" customWidth="1"/>
    <col min="9968" max="9968" width="6.42578125" customWidth="1"/>
    <col min="9969" max="9969" width="17.85546875" bestFit="1" customWidth="1"/>
    <col min="9970" max="9970" width="6.140625" bestFit="1" customWidth="1"/>
    <col min="9971" max="9971" width="7.7109375" customWidth="1"/>
    <col min="9972" max="9972" width="11.28515625" customWidth="1"/>
    <col min="9973" max="9973" width="15.140625" customWidth="1"/>
    <col min="9974" max="9974" width="18" customWidth="1"/>
    <col min="9975" max="9975" width="13.7109375" customWidth="1"/>
    <col min="9976" max="9976" width="17.85546875" customWidth="1"/>
    <col min="9978" max="9978" width="12.140625" customWidth="1"/>
    <col min="9979" max="9979" width="13.7109375" customWidth="1"/>
    <col min="9980" max="9980" width="12.28515625" bestFit="1" customWidth="1"/>
    <col min="9981" max="9981" width="21.42578125" bestFit="1" customWidth="1"/>
    <col min="9982" max="9982" width="10.5703125" customWidth="1"/>
    <col min="9983" max="9983" width="10.85546875" bestFit="1" customWidth="1"/>
    <col min="9984" max="9984" width="83.7109375" customWidth="1"/>
    <col min="9985" max="9985" width="13.42578125" bestFit="1" customWidth="1"/>
    <col min="9986" max="9986" width="20.5703125" bestFit="1" customWidth="1"/>
    <col min="9987" max="9987" width="8.85546875" customWidth="1"/>
    <col min="9988" max="9988" width="17.7109375" bestFit="1" customWidth="1"/>
    <col min="9989" max="9989" width="14" customWidth="1"/>
    <col min="9990" max="9990" width="19.42578125" bestFit="1" customWidth="1"/>
    <col min="9991" max="9992" width="22" customWidth="1"/>
    <col min="9993" max="9993" width="20.5703125" bestFit="1" customWidth="1"/>
    <col min="9994" max="9994" width="16.5703125" bestFit="1" customWidth="1"/>
    <col min="9995" max="9995" width="14.140625" bestFit="1" customWidth="1"/>
    <col min="9996" max="9996" width="12" customWidth="1"/>
    <col min="9997" max="9997" width="95.7109375" customWidth="1"/>
    <col min="10217" max="10217" width="7.140625" customWidth="1"/>
    <col min="10218" max="10218" width="7.42578125" bestFit="1" customWidth="1"/>
    <col min="10219" max="10219" width="6.42578125" customWidth="1"/>
    <col min="10220" max="10220" width="5.5703125" bestFit="1" customWidth="1"/>
    <col min="10221" max="10221" width="3.42578125" bestFit="1" customWidth="1"/>
    <col min="10222" max="10222" width="7.140625" bestFit="1" customWidth="1"/>
    <col min="10223" max="10223" width="52.42578125" bestFit="1" customWidth="1"/>
    <col min="10224" max="10224" width="6.42578125" customWidth="1"/>
    <col min="10225" max="10225" width="17.85546875" bestFit="1" customWidth="1"/>
    <col min="10226" max="10226" width="6.140625" bestFit="1" customWidth="1"/>
    <col min="10227" max="10227" width="7.7109375" customWidth="1"/>
    <col min="10228" max="10228" width="11.28515625" customWidth="1"/>
    <col min="10229" max="10229" width="15.140625" customWidth="1"/>
    <col min="10230" max="10230" width="18" customWidth="1"/>
    <col min="10231" max="10231" width="13.7109375" customWidth="1"/>
    <col min="10232" max="10232" width="17.85546875" customWidth="1"/>
    <col min="10234" max="10234" width="12.140625" customWidth="1"/>
    <col min="10235" max="10235" width="13.7109375" customWidth="1"/>
    <col min="10236" max="10236" width="12.28515625" bestFit="1" customWidth="1"/>
    <col min="10237" max="10237" width="21.42578125" bestFit="1" customWidth="1"/>
    <col min="10238" max="10238" width="10.5703125" customWidth="1"/>
    <col min="10239" max="10239" width="10.85546875" bestFit="1" customWidth="1"/>
    <col min="10240" max="10240" width="83.7109375" customWidth="1"/>
    <col min="10241" max="10241" width="13.42578125" bestFit="1" customWidth="1"/>
    <col min="10242" max="10242" width="20.5703125" bestFit="1" customWidth="1"/>
    <col min="10243" max="10243" width="8.85546875" customWidth="1"/>
    <col min="10244" max="10244" width="17.7109375" bestFit="1" customWidth="1"/>
    <col min="10245" max="10245" width="14" customWidth="1"/>
    <col min="10246" max="10246" width="19.42578125" bestFit="1" customWidth="1"/>
    <col min="10247" max="10248" width="22" customWidth="1"/>
    <col min="10249" max="10249" width="20.5703125" bestFit="1" customWidth="1"/>
    <col min="10250" max="10250" width="16.5703125" bestFit="1" customWidth="1"/>
    <col min="10251" max="10251" width="14.140625" bestFit="1" customWidth="1"/>
    <col min="10252" max="10252" width="12" customWidth="1"/>
    <col min="10253" max="10253" width="95.7109375" customWidth="1"/>
    <col min="10473" max="10473" width="7.140625" customWidth="1"/>
    <col min="10474" max="10474" width="7.42578125" bestFit="1" customWidth="1"/>
    <col min="10475" max="10475" width="6.42578125" customWidth="1"/>
    <col min="10476" max="10476" width="5.5703125" bestFit="1" customWidth="1"/>
    <col min="10477" max="10477" width="3.42578125" bestFit="1" customWidth="1"/>
    <col min="10478" max="10478" width="7.140625" bestFit="1" customWidth="1"/>
    <col min="10479" max="10479" width="52.42578125" bestFit="1" customWidth="1"/>
    <col min="10480" max="10480" width="6.42578125" customWidth="1"/>
    <col min="10481" max="10481" width="17.85546875" bestFit="1" customWidth="1"/>
    <col min="10482" max="10482" width="6.140625" bestFit="1" customWidth="1"/>
    <col min="10483" max="10483" width="7.7109375" customWidth="1"/>
    <col min="10484" max="10484" width="11.28515625" customWidth="1"/>
    <col min="10485" max="10485" width="15.140625" customWidth="1"/>
    <col min="10486" max="10486" width="18" customWidth="1"/>
    <col min="10487" max="10487" width="13.7109375" customWidth="1"/>
    <col min="10488" max="10488" width="17.85546875" customWidth="1"/>
    <col min="10490" max="10490" width="12.140625" customWidth="1"/>
    <col min="10491" max="10491" width="13.7109375" customWidth="1"/>
    <col min="10492" max="10492" width="12.28515625" bestFit="1" customWidth="1"/>
    <col min="10493" max="10493" width="21.42578125" bestFit="1" customWidth="1"/>
    <col min="10494" max="10494" width="10.5703125" customWidth="1"/>
    <col min="10495" max="10495" width="10.85546875" bestFit="1" customWidth="1"/>
    <col min="10496" max="10496" width="83.7109375" customWidth="1"/>
    <col min="10497" max="10497" width="13.42578125" bestFit="1" customWidth="1"/>
    <col min="10498" max="10498" width="20.5703125" bestFit="1" customWidth="1"/>
    <col min="10499" max="10499" width="8.85546875" customWidth="1"/>
    <col min="10500" max="10500" width="17.7109375" bestFit="1" customWidth="1"/>
    <col min="10501" max="10501" width="14" customWidth="1"/>
    <col min="10502" max="10502" width="19.42578125" bestFit="1" customWidth="1"/>
    <col min="10503" max="10504" width="22" customWidth="1"/>
    <col min="10505" max="10505" width="20.5703125" bestFit="1" customWidth="1"/>
    <col min="10506" max="10506" width="16.5703125" bestFit="1" customWidth="1"/>
    <col min="10507" max="10507" width="14.140625" bestFit="1" customWidth="1"/>
    <col min="10508" max="10508" width="12" customWidth="1"/>
    <col min="10509" max="10509" width="95.7109375" customWidth="1"/>
    <col min="10729" max="10729" width="7.140625" customWidth="1"/>
    <col min="10730" max="10730" width="7.42578125" bestFit="1" customWidth="1"/>
    <col min="10731" max="10731" width="6.42578125" customWidth="1"/>
    <col min="10732" max="10732" width="5.5703125" bestFit="1" customWidth="1"/>
    <col min="10733" max="10733" width="3.42578125" bestFit="1" customWidth="1"/>
    <col min="10734" max="10734" width="7.140625" bestFit="1" customWidth="1"/>
    <col min="10735" max="10735" width="52.42578125" bestFit="1" customWidth="1"/>
    <col min="10736" max="10736" width="6.42578125" customWidth="1"/>
    <col min="10737" max="10737" width="17.85546875" bestFit="1" customWidth="1"/>
    <col min="10738" max="10738" width="6.140625" bestFit="1" customWidth="1"/>
    <col min="10739" max="10739" width="7.7109375" customWidth="1"/>
    <col min="10740" max="10740" width="11.28515625" customWidth="1"/>
    <col min="10741" max="10741" width="15.140625" customWidth="1"/>
    <col min="10742" max="10742" width="18" customWidth="1"/>
    <col min="10743" max="10743" width="13.7109375" customWidth="1"/>
    <col min="10744" max="10744" width="17.85546875" customWidth="1"/>
    <col min="10746" max="10746" width="12.140625" customWidth="1"/>
    <col min="10747" max="10747" width="13.7109375" customWidth="1"/>
    <col min="10748" max="10748" width="12.28515625" bestFit="1" customWidth="1"/>
    <col min="10749" max="10749" width="21.42578125" bestFit="1" customWidth="1"/>
    <col min="10750" max="10750" width="10.5703125" customWidth="1"/>
    <col min="10751" max="10751" width="10.85546875" bestFit="1" customWidth="1"/>
    <col min="10752" max="10752" width="83.7109375" customWidth="1"/>
    <col min="10753" max="10753" width="13.42578125" bestFit="1" customWidth="1"/>
    <col min="10754" max="10754" width="20.5703125" bestFit="1" customWidth="1"/>
    <col min="10755" max="10755" width="8.85546875" customWidth="1"/>
    <col min="10756" max="10756" width="17.7109375" bestFit="1" customWidth="1"/>
    <col min="10757" max="10757" width="14" customWidth="1"/>
    <col min="10758" max="10758" width="19.42578125" bestFit="1" customWidth="1"/>
    <col min="10759" max="10760" width="22" customWidth="1"/>
    <col min="10761" max="10761" width="20.5703125" bestFit="1" customWidth="1"/>
    <col min="10762" max="10762" width="16.5703125" bestFit="1" customWidth="1"/>
    <col min="10763" max="10763" width="14.140625" bestFit="1" customWidth="1"/>
    <col min="10764" max="10764" width="12" customWidth="1"/>
    <col min="10765" max="10765" width="95.7109375" customWidth="1"/>
    <col min="10985" max="10985" width="7.140625" customWidth="1"/>
    <col min="10986" max="10986" width="7.42578125" bestFit="1" customWidth="1"/>
    <col min="10987" max="10987" width="6.42578125" customWidth="1"/>
    <col min="10988" max="10988" width="5.5703125" bestFit="1" customWidth="1"/>
    <col min="10989" max="10989" width="3.42578125" bestFit="1" customWidth="1"/>
    <col min="10990" max="10990" width="7.140625" bestFit="1" customWidth="1"/>
    <col min="10991" max="10991" width="52.42578125" bestFit="1" customWidth="1"/>
    <col min="10992" max="10992" width="6.42578125" customWidth="1"/>
    <col min="10993" max="10993" width="17.85546875" bestFit="1" customWidth="1"/>
    <col min="10994" max="10994" width="6.140625" bestFit="1" customWidth="1"/>
    <col min="10995" max="10995" width="7.7109375" customWidth="1"/>
    <col min="10996" max="10996" width="11.28515625" customWidth="1"/>
    <col min="10997" max="10997" width="15.140625" customWidth="1"/>
    <col min="10998" max="10998" width="18" customWidth="1"/>
    <col min="10999" max="10999" width="13.7109375" customWidth="1"/>
    <col min="11000" max="11000" width="17.85546875" customWidth="1"/>
    <col min="11002" max="11002" width="12.140625" customWidth="1"/>
    <col min="11003" max="11003" width="13.7109375" customWidth="1"/>
    <col min="11004" max="11004" width="12.28515625" bestFit="1" customWidth="1"/>
    <col min="11005" max="11005" width="21.42578125" bestFit="1" customWidth="1"/>
    <col min="11006" max="11006" width="10.5703125" customWidth="1"/>
    <col min="11007" max="11007" width="10.85546875" bestFit="1" customWidth="1"/>
    <col min="11008" max="11008" width="83.7109375" customWidth="1"/>
    <col min="11009" max="11009" width="13.42578125" bestFit="1" customWidth="1"/>
    <col min="11010" max="11010" width="20.5703125" bestFit="1" customWidth="1"/>
    <col min="11011" max="11011" width="8.85546875" customWidth="1"/>
    <col min="11012" max="11012" width="17.7109375" bestFit="1" customWidth="1"/>
    <col min="11013" max="11013" width="14" customWidth="1"/>
    <col min="11014" max="11014" width="19.42578125" bestFit="1" customWidth="1"/>
    <col min="11015" max="11016" width="22" customWidth="1"/>
    <col min="11017" max="11017" width="20.5703125" bestFit="1" customWidth="1"/>
    <col min="11018" max="11018" width="16.5703125" bestFit="1" customWidth="1"/>
    <col min="11019" max="11019" width="14.140625" bestFit="1" customWidth="1"/>
    <col min="11020" max="11020" width="12" customWidth="1"/>
    <col min="11021" max="11021" width="95.7109375" customWidth="1"/>
    <col min="11241" max="11241" width="7.140625" customWidth="1"/>
    <col min="11242" max="11242" width="7.42578125" bestFit="1" customWidth="1"/>
    <col min="11243" max="11243" width="6.42578125" customWidth="1"/>
    <col min="11244" max="11244" width="5.5703125" bestFit="1" customWidth="1"/>
    <col min="11245" max="11245" width="3.42578125" bestFit="1" customWidth="1"/>
    <col min="11246" max="11246" width="7.140625" bestFit="1" customWidth="1"/>
    <col min="11247" max="11247" width="52.42578125" bestFit="1" customWidth="1"/>
    <col min="11248" max="11248" width="6.42578125" customWidth="1"/>
    <col min="11249" max="11249" width="17.85546875" bestFit="1" customWidth="1"/>
    <col min="11250" max="11250" width="6.140625" bestFit="1" customWidth="1"/>
    <col min="11251" max="11251" width="7.7109375" customWidth="1"/>
    <col min="11252" max="11252" width="11.28515625" customWidth="1"/>
    <col min="11253" max="11253" width="15.140625" customWidth="1"/>
    <col min="11254" max="11254" width="18" customWidth="1"/>
    <col min="11255" max="11255" width="13.7109375" customWidth="1"/>
    <col min="11256" max="11256" width="17.85546875" customWidth="1"/>
    <col min="11258" max="11258" width="12.140625" customWidth="1"/>
    <col min="11259" max="11259" width="13.7109375" customWidth="1"/>
    <col min="11260" max="11260" width="12.28515625" bestFit="1" customWidth="1"/>
    <col min="11261" max="11261" width="21.42578125" bestFit="1" customWidth="1"/>
    <col min="11262" max="11262" width="10.5703125" customWidth="1"/>
    <col min="11263" max="11263" width="10.85546875" bestFit="1" customWidth="1"/>
    <col min="11264" max="11264" width="83.7109375" customWidth="1"/>
    <col min="11265" max="11265" width="13.42578125" bestFit="1" customWidth="1"/>
    <col min="11266" max="11266" width="20.5703125" bestFit="1" customWidth="1"/>
    <col min="11267" max="11267" width="8.85546875" customWidth="1"/>
    <col min="11268" max="11268" width="17.7109375" bestFit="1" customWidth="1"/>
    <col min="11269" max="11269" width="14" customWidth="1"/>
    <col min="11270" max="11270" width="19.42578125" bestFit="1" customWidth="1"/>
    <col min="11271" max="11272" width="22" customWidth="1"/>
    <col min="11273" max="11273" width="20.5703125" bestFit="1" customWidth="1"/>
    <col min="11274" max="11274" width="16.5703125" bestFit="1" customWidth="1"/>
    <col min="11275" max="11275" width="14.140625" bestFit="1" customWidth="1"/>
    <col min="11276" max="11276" width="12" customWidth="1"/>
    <col min="11277" max="11277" width="95.7109375" customWidth="1"/>
    <col min="11497" max="11497" width="7.140625" customWidth="1"/>
    <col min="11498" max="11498" width="7.42578125" bestFit="1" customWidth="1"/>
    <col min="11499" max="11499" width="6.42578125" customWidth="1"/>
    <col min="11500" max="11500" width="5.5703125" bestFit="1" customWidth="1"/>
    <col min="11501" max="11501" width="3.42578125" bestFit="1" customWidth="1"/>
    <col min="11502" max="11502" width="7.140625" bestFit="1" customWidth="1"/>
    <col min="11503" max="11503" width="52.42578125" bestFit="1" customWidth="1"/>
    <col min="11504" max="11504" width="6.42578125" customWidth="1"/>
    <col min="11505" max="11505" width="17.85546875" bestFit="1" customWidth="1"/>
    <col min="11506" max="11506" width="6.140625" bestFit="1" customWidth="1"/>
    <col min="11507" max="11507" width="7.7109375" customWidth="1"/>
    <col min="11508" max="11508" width="11.28515625" customWidth="1"/>
    <col min="11509" max="11509" width="15.140625" customWidth="1"/>
    <col min="11510" max="11510" width="18" customWidth="1"/>
    <col min="11511" max="11511" width="13.7109375" customWidth="1"/>
    <col min="11512" max="11512" width="17.85546875" customWidth="1"/>
    <col min="11514" max="11514" width="12.140625" customWidth="1"/>
    <col min="11515" max="11515" width="13.7109375" customWidth="1"/>
    <col min="11516" max="11516" width="12.28515625" bestFit="1" customWidth="1"/>
    <col min="11517" max="11517" width="21.42578125" bestFit="1" customWidth="1"/>
    <col min="11518" max="11518" width="10.5703125" customWidth="1"/>
    <col min="11519" max="11519" width="10.85546875" bestFit="1" customWidth="1"/>
    <col min="11520" max="11520" width="83.7109375" customWidth="1"/>
    <col min="11521" max="11521" width="13.42578125" bestFit="1" customWidth="1"/>
    <col min="11522" max="11522" width="20.5703125" bestFit="1" customWidth="1"/>
    <col min="11523" max="11523" width="8.85546875" customWidth="1"/>
    <col min="11524" max="11524" width="17.7109375" bestFit="1" customWidth="1"/>
    <col min="11525" max="11525" width="14" customWidth="1"/>
    <col min="11526" max="11526" width="19.42578125" bestFit="1" customWidth="1"/>
    <col min="11527" max="11528" width="22" customWidth="1"/>
    <col min="11529" max="11529" width="20.5703125" bestFit="1" customWidth="1"/>
    <col min="11530" max="11530" width="16.5703125" bestFit="1" customWidth="1"/>
    <col min="11531" max="11531" width="14.140625" bestFit="1" customWidth="1"/>
    <col min="11532" max="11532" width="12" customWidth="1"/>
    <col min="11533" max="11533" width="95.7109375" customWidth="1"/>
    <col min="11753" max="11753" width="7.140625" customWidth="1"/>
    <col min="11754" max="11754" width="7.42578125" bestFit="1" customWidth="1"/>
    <col min="11755" max="11755" width="6.42578125" customWidth="1"/>
    <col min="11756" max="11756" width="5.5703125" bestFit="1" customWidth="1"/>
    <col min="11757" max="11757" width="3.42578125" bestFit="1" customWidth="1"/>
    <col min="11758" max="11758" width="7.140625" bestFit="1" customWidth="1"/>
    <col min="11759" max="11759" width="52.42578125" bestFit="1" customWidth="1"/>
    <col min="11760" max="11760" width="6.42578125" customWidth="1"/>
    <col min="11761" max="11761" width="17.85546875" bestFit="1" customWidth="1"/>
    <col min="11762" max="11762" width="6.140625" bestFit="1" customWidth="1"/>
    <col min="11763" max="11763" width="7.7109375" customWidth="1"/>
    <col min="11764" max="11764" width="11.28515625" customWidth="1"/>
    <col min="11765" max="11765" width="15.140625" customWidth="1"/>
    <col min="11766" max="11766" width="18" customWidth="1"/>
    <col min="11767" max="11767" width="13.7109375" customWidth="1"/>
    <col min="11768" max="11768" width="17.85546875" customWidth="1"/>
    <col min="11770" max="11770" width="12.140625" customWidth="1"/>
    <col min="11771" max="11771" width="13.7109375" customWidth="1"/>
    <col min="11772" max="11772" width="12.28515625" bestFit="1" customWidth="1"/>
    <col min="11773" max="11773" width="21.42578125" bestFit="1" customWidth="1"/>
    <col min="11774" max="11774" width="10.5703125" customWidth="1"/>
    <col min="11775" max="11775" width="10.85546875" bestFit="1" customWidth="1"/>
    <col min="11776" max="11776" width="83.7109375" customWidth="1"/>
    <col min="11777" max="11777" width="13.42578125" bestFit="1" customWidth="1"/>
    <col min="11778" max="11778" width="20.5703125" bestFit="1" customWidth="1"/>
    <col min="11779" max="11779" width="8.85546875" customWidth="1"/>
    <col min="11780" max="11780" width="17.7109375" bestFit="1" customWidth="1"/>
    <col min="11781" max="11781" width="14" customWidth="1"/>
    <col min="11782" max="11782" width="19.42578125" bestFit="1" customWidth="1"/>
    <col min="11783" max="11784" width="22" customWidth="1"/>
    <col min="11785" max="11785" width="20.5703125" bestFit="1" customWidth="1"/>
    <col min="11786" max="11786" width="16.5703125" bestFit="1" customWidth="1"/>
    <col min="11787" max="11787" width="14.140625" bestFit="1" customWidth="1"/>
    <col min="11788" max="11788" width="12" customWidth="1"/>
    <col min="11789" max="11789" width="95.7109375" customWidth="1"/>
    <col min="12009" max="12009" width="7.140625" customWidth="1"/>
    <col min="12010" max="12010" width="7.42578125" bestFit="1" customWidth="1"/>
    <col min="12011" max="12011" width="6.42578125" customWidth="1"/>
    <col min="12012" max="12012" width="5.5703125" bestFit="1" customWidth="1"/>
    <col min="12013" max="12013" width="3.42578125" bestFit="1" customWidth="1"/>
    <col min="12014" max="12014" width="7.140625" bestFit="1" customWidth="1"/>
    <col min="12015" max="12015" width="52.42578125" bestFit="1" customWidth="1"/>
    <col min="12016" max="12016" width="6.42578125" customWidth="1"/>
    <col min="12017" max="12017" width="17.85546875" bestFit="1" customWidth="1"/>
    <col min="12018" max="12018" width="6.140625" bestFit="1" customWidth="1"/>
    <col min="12019" max="12019" width="7.7109375" customWidth="1"/>
    <col min="12020" max="12020" width="11.28515625" customWidth="1"/>
    <col min="12021" max="12021" width="15.140625" customWidth="1"/>
    <col min="12022" max="12022" width="18" customWidth="1"/>
    <col min="12023" max="12023" width="13.7109375" customWidth="1"/>
    <col min="12024" max="12024" width="17.85546875" customWidth="1"/>
    <col min="12026" max="12026" width="12.140625" customWidth="1"/>
    <col min="12027" max="12027" width="13.7109375" customWidth="1"/>
    <col min="12028" max="12028" width="12.28515625" bestFit="1" customWidth="1"/>
    <col min="12029" max="12029" width="21.42578125" bestFit="1" customWidth="1"/>
    <col min="12030" max="12030" width="10.5703125" customWidth="1"/>
    <col min="12031" max="12031" width="10.85546875" bestFit="1" customWidth="1"/>
    <col min="12032" max="12032" width="83.7109375" customWidth="1"/>
    <col min="12033" max="12033" width="13.42578125" bestFit="1" customWidth="1"/>
    <col min="12034" max="12034" width="20.5703125" bestFit="1" customWidth="1"/>
    <col min="12035" max="12035" width="8.85546875" customWidth="1"/>
    <col min="12036" max="12036" width="17.7109375" bestFit="1" customWidth="1"/>
    <col min="12037" max="12037" width="14" customWidth="1"/>
    <col min="12038" max="12038" width="19.42578125" bestFit="1" customWidth="1"/>
    <col min="12039" max="12040" width="22" customWidth="1"/>
    <col min="12041" max="12041" width="20.5703125" bestFit="1" customWidth="1"/>
    <col min="12042" max="12042" width="16.5703125" bestFit="1" customWidth="1"/>
    <col min="12043" max="12043" width="14.140625" bestFit="1" customWidth="1"/>
    <col min="12044" max="12044" width="12" customWidth="1"/>
    <col min="12045" max="12045" width="95.7109375" customWidth="1"/>
    <col min="12265" max="12265" width="7.140625" customWidth="1"/>
    <col min="12266" max="12266" width="7.42578125" bestFit="1" customWidth="1"/>
    <col min="12267" max="12267" width="6.42578125" customWidth="1"/>
    <col min="12268" max="12268" width="5.5703125" bestFit="1" customWidth="1"/>
    <col min="12269" max="12269" width="3.42578125" bestFit="1" customWidth="1"/>
    <col min="12270" max="12270" width="7.140625" bestFit="1" customWidth="1"/>
    <col min="12271" max="12271" width="52.42578125" bestFit="1" customWidth="1"/>
    <col min="12272" max="12272" width="6.42578125" customWidth="1"/>
    <col min="12273" max="12273" width="17.85546875" bestFit="1" customWidth="1"/>
    <col min="12274" max="12274" width="6.140625" bestFit="1" customWidth="1"/>
    <col min="12275" max="12275" width="7.7109375" customWidth="1"/>
    <col min="12276" max="12276" width="11.28515625" customWidth="1"/>
    <col min="12277" max="12277" width="15.140625" customWidth="1"/>
    <col min="12278" max="12278" width="18" customWidth="1"/>
    <col min="12279" max="12279" width="13.7109375" customWidth="1"/>
    <col min="12280" max="12280" width="17.85546875" customWidth="1"/>
    <col min="12282" max="12282" width="12.140625" customWidth="1"/>
    <col min="12283" max="12283" width="13.7109375" customWidth="1"/>
    <col min="12284" max="12284" width="12.28515625" bestFit="1" customWidth="1"/>
    <col min="12285" max="12285" width="21.42578125" bestFit="1" customWidth="1"/>
    <col min="12286" max="12286" width="10.5703125" customWidth="1"/>
    <col min="12287" max="12287" width="10.85546875" bestFit="1" customWidth="1"/>
    <col min="12288" max="12288" width="83.7109375" customWidth="1"/>
    <col min="12289" max="12289" width="13.42578125" bestFit="1" customWidth="1"/>
    <col min="12290" max="12290" width="20.5703125" bestFit="1" customWidth="1"/>
    <col min="12291" max="12291" width="8.85546875" customWidth="1"/>
    <col min="12292" max="12292" width="17.7109375" bestFit="1" customWidth="1"/>
    <col min="12293" max="12293" width="14" customWidth="1"/>
    <col min="12294" max="12294" width="19.42578125" bestFit="1" customWidth="1"/>
    <col min="12295" max="12296" width="22" customWidth="1"/>
    <col min="12297" max="12297" width="20.5703125" bestFit="1" customWidth="1"/>
    <col min="12298" max="12298" width="16.5703125" bestFit="1" customWidth="1"/>
    <col min="12299" max="12299" width="14.140625" bestFit="1" customWidth="1"/>
    <col min="12300" max="12300" width="12" customWidth="1"/>
    <col min="12301" max="12301" width="95.7109375" customWidth="1"/>
    <col min="12521" max="12521" width="7.140625" customWidth="1"/>
    <col min="12522" max="12522" width="7.42578125" bestFit="1" customWidth="1"/>
    <col min="12523" max="12523" width="6.42578125" customWidth="1"/>
    <col min="12524" max="12524" width="5.5703125" bestFit="1" customWidth="1"/>
    <col min="12525" max="12525" width="3.42578125" bestFit="1" customWidth="1"/>
    <col min="12526" max="12526" width="7.140625" bestFit="1" customWidth="1"/>
    <col min="12527" max="12527" width="52.42578125" bestFit="1" customWidth="1"/>
    <col min="12528" max="12528" width="6.42578125" customWidth="1"/>
    <col min="12529" max="12529" width="17.85546875" bestFit="1" customWidth="1"/>
    <col min="12530" max="12530" width="6.140625" bestFit="1" customWidth="1"/>
    <col min="12531" max="12531" width="7.7109375" customWidth="1"/>
    <col min="12532" max="12532" width="11.28515625" customWidth="1"/>
    <col min="12533" max="12533" width="15.140625" customWidth="1"/>
    <col min="12534" max="12534" width="18" customWidth="1"/>
    <col min="12535" max="12535" width="13.7109375" customWidth="1"/>
    <col min="12536" max="12536" width="17.85546875" customWidth="1"/>
    <col min="12538" max="12538" width="12.140625" customWidth="1"/>
    <col min="12539" max="12539" width="13.7109375" customWidth="1"/>
    <col min="12540" max="12540" width="12.28515625" bestFit="1" customWidth="1"/>
    <col min="12541" max="12541" width="21.42578125" bestFit="1" customWidth="1"/>
    <col min="12542" max="12542" width="10.5703125" customWidth="1"/>
    <col min="12543" max="12543" width="10.85546875" bestFit="1" customWidth="1"/>
    <col min="12544" max="12544" width="83.7109375" customWidth="1"/>
    <col min="12545" max="12545" width="13.42578125" bestFit="1" customWidth="1"/>
    <col min="12546" max="12546" width="20.5703125" bestFit="1" customWidth="1"/>
    <col min="12547" max="12547" width="8.85546875" customWidth="1"/>
    <col min="12548" max="12548" width="17.7109375" bestFit="1" customWidth="1"/>
    <col min="12549" max="12549" width="14" customWidth="1"/>
    <col min="12550" max="12550" width="19.42578125" bestFit="1" customWidth="1"/>
    <col min="12551" max="12552" width="22" customWidth="1"/>
    <col min="12553" max="12553" width="20.5703125" bestFit="1" customWidth="1"/>
    <col min="12554" max="12554" width="16.5703125" bestFit="1" customWidth="1"/>
    <col min="12555" max="12555" width="14.140625" bestFit="1" customWidth="1"/>
    <col min="12556" max="12556" width="12" customWidth="1"/>
    <col min="12557" max="12557" width="95.7109375" customWidth="1"/>
    <col min="12777" max="12777" width="7.140625" customWidth="1"/>
    <col min="12778" max="12778" width="7.42578125" bestFit="1" customWidth="1"/>
    <col min="12779" max="12779" width="6.42578125" customWidth="1"/>
    <col min="12780" max="12780" width="5.5703125" bestFit="1" customWidth="1"/>
    <col min="12781" max="12781" width="3.42578125" bestFit="1" customWidth="1"/>
    <col min="12782" max="12782" width="7.140625" bestFit="1" customWidth="1"/>
    <col min="12783" max="12783" width="52.42578125" bestFit="1" customWidth="1"/>
    <col min="12784" max="12784" width="6.42578125" customWidth="1"/>
    <col min="12785" max="12785" width="17.85546875" bestFit="1" customWidth="1"/>
    <col min="12786" max="12786" width="6.140625" bestFit="1" customWidth="1"/>
    <col min="12787" max="12787" width="7.7109375" customWidth="1"/>
    <col min="12788" max="12788" width="11.28515625" customWidth="1"/>
    <col min="12789" max="12789" width="15.140625" customWidth="1"/>
    <col min="12790" max="12790" width="18" customWidth="1"/>
    <col min="12791" max="12791" width="13.7109375" customWidth="1"/>
    <col min="12792" max="12792" width="17.85546875" customWidth="1"/>
    <col min="12794" max="12794" width="12.140625" customWidth="1"/>
    <col min="12795" max="12795" width="13.7109375" customWidth="1"/>
    <col min="12796" max="12796" width="12.28515625" bestFit="1" customWidth="1"/>
    <col min="12797" max="12797" width="21.42578125" bestFit="1" customWidth="1"/>
    <col min="12798" max="12798" width="10.5703125" customWidth="1"/>
    <col min="12799" max="12799" width="10.85546875" bestFit="1" customWidth="1"/>
    <col min="12800" max="12800" width="83.7109375" customWidth="1"/>
    <col min="12801" max="12801" width="13.42578125" bestFit="1" customWidth="1"/>
    <col min="12802" max="12802" width="20.5703125" bestFit="1" customWidth="1"/>
    <col min="12803" max="12803" width="8.85546875" customWidth="1"/>
    <col min="12804" max="12804" width="17.7109375" bestFit="1" customWidth="1"/>
    <col min="12805" max="12805" width="14" customWidth="1"/>
    <col min="12806" max="12806" width="19.42578125" bestFit="1" customWidth="1"/>
    <col min="12807" max="12808" width="22" customWidth="1"/>
    <col min="12809" max="12809" width="20.5703125" bestFit="1" customWidth="1"/>
    <col min="12810" max="12810" width="16.5703125" bestFit="1" customWidth="1"/>
    <col min="12811" max="12811" width="14.140625" bestFit="1" customWidth="1"/>
    <col min="12812" max="12812" width="12" customWidth="1"/>
    <col min="12813" max="12813" width="95.7109375" customWidth="1"/>
    <col min="13033" max="13033" width="7.140625" customWidth="1"/>
    <col min="13034" max="13034" width="7.42578125" bestFit="1" customWidth="1"/>
    <col min="13035" max="13035" width="6.42578125" customWidth="1"/>
    <col min="13036" max="13036" width="5.5703125" bestFit="1" customWidth="1"/>
    <col min="13037" max="13037" width="3.42578125" bestFit="1" customWidth="1"/>
    <col min="13038" max="13038" width="7.140625" bestFit="1" customWidth="1"/>
    <col min="13039" max="13039" width="52.42578125" bestFit="1" customWidth="1"/>
    <col min="13040" max="13040" width="6.42578125" customWidth="1"/>
    <col min="13041" max="13041" width="17.85546875" bestFit="1" customWidth="1"/>
    <col min="13042" max="13042" width="6.140625" bestFit="1" customWidth="1"/>
    <col min="13043" max="13043" width="7.7109375" customWidth="1"/>
    <col min="13044" max="13044" width="11.28515625" customWidth="1"/>
    <col min="13045" max="13045" width="15.140625" customWidth="1"/>
    <col min="13046" max="13046" width="18" customWidth="1"/>
    <col min="13047" max="13047" width="13.7109375" customWidth="1"/>
    <col min="13048" max="13048" width="17.85546875" customWidth="1"/>
    <col min="13050" max="13050" width="12.140625" customWidth="1"/>
    <col min="13051" max="13051" width="13.7109375" customWidth="1"/>
    <col min="13052" max="13052" width="12.28515625" bestFit="1" customWidth="1"/>
    <col min="13053" max="13053" width="21.42578125" bestFit="1" customWidth="1"/>
    <col min="13054" max="13054" width="10.5703125" customWidth="1"/>
    <col min="13055" max="13055" width="10.85546875" bestFit="1" customWidth="1"/>
    <col min="13056" max="13056" width="83.7109375" customWidth="1"/>
    <col min="13057" max="13057" width="13.42578125" bestFit="1" customWidth="1"/>
    <col min="13058" max="13058" width="20.5703125" bestFit="1" customWidth="1"/>
    <col min="13059" max="13059" width="8.85546875" customWidth="1"/>
    <col min="13060" max="13060" width="17.7109375" bestFit="1" customWidth="1"/>
    <col min="13061" max="13061" width="14" customWidth="1"/>
    <col min="13062" max="13062" width="19.42578125" bestFit="1" customWidth="1"/>
    <col min="13063" max="13064" width="22" customWidth="1"/>
    <col min="13065" max="13065" width="20.5703125" bestFit="1" customWidth="1"/>
    <col min="13066" max="13066" width="16.5703125" bestFit="1" customWidth="1"/>
    <col min="13067" max="13067" width="14.140625" bestFit="1" customWidth="1"/>
    <col min="13068" max="13068" width="12" customWidth="1"/>
    <col min="13069" max="13069" width="95.7109375" customWidth="1"/>
    <col min="13289" max="13289" width="7.140625" customWidth="1"/>
    <col min="13290" max="13290" width="7.42578125" bestFit="1" customWidth="1"/>
    <col min="13291" max="13291" width="6.42578125" customWidth="1"/>
    <col min="13292" max="13292" width="5.5703125" bestFit="1" customWidth="1"/>
    <col min="13293" max="13293" width="3.42578125" bestFit="1" customWidth="1"/>
    <col min="13294" max="13294" width="7.140625" bestFit="1" customWidth="1"/>
    <col min="13295" max="13295" width="52.42578125" bestFit="1" customWidth="1"/>
    <col min="13296" max="13296" width="6.42578125" customWidth="1"/>
    <col min="13297" max="13297" width="17.85546875" bestFit="1" customWidth="1"/>
    <col min="13298" max="13298" width="6.140625" bestFit="1" customWidth="1"/>
    <col min="13299" max="13299" width="7.7109375" customWidth="1"/>
    <col min="13300" max="13300" width="11.28515625" customWidth="1"/>
    <col min="13301" max="13301" width="15.140625" customWidth="1"/>
    <col min="13302" max="13302" width="18" customWidth="1"/>
    <col min="13303" max="13303" width="13.7109375" customWidth="1"/>
    <col min="13304" max="13304" width="17.85546875" customWidth="1"/>
    <col min="13306" max="13306" width="12.140625" customWidth="1"/>
    <col min="13307" max="13307" width="13.7109375" customWidth="1"/>
    <col min="13308" max="13308" width="12.28515625" bestFit="1" customWidth="1"/>
    <col min="13309" max="13309" width="21.42578125" bestFit="1" customWidth="1"/>
    <col min="13310" max="13310" width="10.5703125" customWidth="1"/>
    <col min="13311" max="13311" width="10.85546875" bestFit="1" customWidth="1"/>
    <col min="13312" max="13312" width="83.7109375" customWidth="1"/>
    <col min="13313" max="13313" width="13.42578125" bestFit="1" customWidth="1"/>
    <col min="13314" max="13314" width="20.5703125" bestFit="1" customWidth="1"/>
    <col min="13315" max="13315" width="8.85546875" customWidth="1"/>
    <col min="13316" max="13316" width="17.7109375" bestFit="1" customWidth="1"/>
    <col min="13317" max="13317" width="14" customWidth="1"/>
    <col min="13318" max="13318" width="19.42578125" bestFit="1" customWidth="1"/>
    <col min="13319" max="13320" width="22" customWidth="1"/>
    <col min="13321" max="13321" width="20.5703125" bestFit="1" customWidth="1"/>
    <col min="13322" max="13322" width="16.5703125" bestFit="1" customWidth="1"/>
    <col min="13323" max="13323" width="14.140625" bestFit="1" customWidth="1"/>
    <col min="13324" max="13324" width="12" customWidth="1"/>
    <col min="13325" max="13325" width="95.7109375" customWidth="1"/>
    <col min="13545" max="13545" width="7.140625" customWidth="1"/>
    <col min="13546" max="13546" width="7.42578125" bestFit="1" customWidth="1"/>
    <col min="13547" max="13547" width="6.42578125" customWidth="1"/>
    <col min="13548" max="13548" width="5.5703125" bestFit="1" customWidth="1"/>
    <col min="13549" max="13549" width="3.42578125" bestFit="1" customWidth="1"/>
    <col min="13550" max="13550" width="7.140625" bestFit="1" customWidth="1"/>
    <col min="13551" max="13551" width="52.42578125" bestFit="1" customWidth="1"/>
    <col min="13552" max="13552" width="6.42578125" customWidth="1"/>
    <col min="13553" max="13553" width="17.85546875" bestFit="1" customWidth="1"/>
    <col min="13554" max="13554" width="6.140625" bestFit="1" customWidth="1"/>
    <col min="13555" max="13555" width="7.7109375" customWidth="1"/>
    <col min="13556" max="13556" width="11.28515625" customWidth="1"/>
    <col min="13557" max="13557" width="15.140625" customWidth="1"/>
    <col min="13558" max="13558" width="18" customWidth="1"/>
    <col min="13559" max="13559" width="13.7109375" customWidth="1"/>
    <col min="13560" max="13560" width="17.85546875" customWidth="1"/>
    <col min="13562" max="13562" width="12.140625" customWidth="1"/>
    <col min="13563" max="13563" width="13.7109375" customWidth="1"/>
    <col min="13564" max="13564" width="12.28515625" bestFit="1" customWidth="1"/>
    <col min="13565" max="13565" width="21.42578125" bestFit="1" customWidth="1"/>
    <col min="13566" max="13566" width="10.5703125" customWidth="1"/>
    <col min="13567" max="13567" width="10.85546875" bestFit="1" customWidth="1"/>
    <col min="13568" max="13568" width="83.7109375" customWidth="1"/>
    <col min="13569" max="13569" width="13.42578125" bestFit="1" customWidth="1"/>
    <col min="13570" max="13570" width="20.5703125" bestFit="1" customWidth="1"/>
    <col min="13571" max="13571" width="8.85546875" customWidth="1"/>
    <col min="13572" max="13572" width="17.7109375" bestFit="1" customWidth="1"/>
    <col min="13573" max="13573" width="14" customWidth="1"/>
    <col min="13574" max="13574" width="19.42578125" bestFit="1" customWidth="1"/>
    <col min="13575" max="13576" width="22" customWidth="1"/>
    <col min="13577" max="13577" width="20.5703125" bestFit="1" customWidth="1"/>
    <col min="13578" max="13578" width="16.5703125" bestFit="1" customWidth="1"/>
    <col min="13579" max="13579" width="14.140625" bestFit="1" customWidth="1"/>
    <col min="13580" max="13580" width="12" customWidth="1"/>
    <col min="13581" max="13581" width="95.7109375" customWidth="1"/>
    <col min="13801" max="13801" width="7.140625" customWidth="1"/>
    <col min="13802" max="13802" width="7.42578125" bestFit="1" customWidth="1"/>
    <col min="13803" max="13803" width="6.42578125" customWidth="1"/>
    <col min="13804" max="13804" width="5.5703125" bestFit="1" customWidth="1"/>
    <col min="13805" max="13805" width="3.42578125" bestFit="1" customWidth="1"/>
    <col min="13806" max="13806" width="7.140625" bestFit="1" customWidth="1"/>
    <col min="13807" max="13807" width="52.42578125" bestFit="1" customWidth="1"/>
    <col min="13808" max="13808" width="6.42578125" customWidth="1"/>
    <col min="13809" max="13809" width="17.85546875" bestFit="1" customWidth="1"/>
    <col min="13810" max="13810" width="6.140625" bestFit="1" customWidth="1"/>
    <col min="13811" max="13811" width="7.7109375" customWidth="1"/>
    <col min="13812" max="13812" width="11.28515625" customWidth="1"/>
    <col min="13813" max="13813" width="15.140625" customWidth="1"/>
    <col min="13814" max="13814" width="18" customWidth="1"/>
    <col min="13815" max="13815" width="13.7109375" customWidth="1"/>
    <col min="13816" max="13816" width="17.85546875" customWidth="1"/>
    <col min="13818" max="13818" width="12.140625" customWidth="1"/>
    <col min="13819" max="13819" width="13.7109375" customWidth="1"/>
    <col min="13820" max="13820" width="12.28515625" bestFit="1" customWidth="1"/>
    <col min="13821" max="13821" width="21.42578125" bestFit="1" customWidth="1"/>
    <col min="13822" max="13822" width="10.5703125" customWidth="1"/>
    <col min="13823" max="13823" width="10.85546875" bestFit="1" customWidth="1"/>
    <col min="13824" max="13824" width="83.7109375" customWidth="1"/>
    <col min="13825" max="13825" width="13.42578125" bestFit="1" customWidth="1"/>
    <col min="13826" max="13826" width="20.5703125" bestFit="1" customWidth="1"/>
    <col min="13827" max="13827" width="8.85546875" customWidth="1"/>
    <col min="13828" max="13828" width="17.7109375" bestFit="1" customWidth="1"/>
    <col min="13829" max="13829" width="14" customWidth="1"/>
    <col min="13830" max="13830" width="19.42578125" bestFit="1" customWidth="1"/>
    <col min="13831" max="13832" width="22" customWidth="1"/>
    <col min="13833" max="13833" width="20.5703125" bestFit="1" customWidth="1"/>
    <col min="13834" max="13834" width="16.5703125" bestFit="1" customWidth="1"/>
    <col min="13835" max="13835" width="14.140625" bestFit="1" customWidth="1"/>
    <col min="13836" max="13836" width="12" customWidth="1"/>
    <col min="13837" max="13837" width="95.7109375" customWidth="1"/>
    <col min="14057" max="14057" width="7.140625" customWidth="1"/>
    <col min="14058" max="14058" width="7.42578125" bestFit="1" customWidth="1"/>
    <col min="14059" max="14059" width="6.42578125" customWidth="1"/>
    <col min="14060" max="14060" width="5.5703125" bestFit="1" customWidth="1"/>
    <col min="14061" max="14061" width="3.42578125" bestFit="1" customWidth="1"/>
    <col min="14062" max="14062" width="7.140625" bestFit="1" customWidth="1"/>
    <col min="14063" max="14063" width="52.42578125" bestFit="1" customWidth="1"/>
    <col min="14064" max="14064" width="6.42578125" customWidth="1"/>
    <col min="14065" max="14065" width="17.85546875" bestFit="1" customWidth="1"/>
    <col min="14066" max="14066" width="6.140625" bestFit="1" customWidth="1"/>
    <col min="14067" max="14067" width="7.7109375" customWidth="1"/>
    <col min="14068" max="14068" width="11.28515625" customWidth="1"/>
    <col min="14069" max="14069" width="15.140625" customWidth="1"/>
    <col min="14070" max="14070" width="18" customWidth="1"/>
    <col min="14071" max="14071" width="13.7109375" customWidth="1"/>
    <col min="14072" max="14072" width="17.85546875" customWidth="1"/>
    <col min="14074" max="14074" width="12.140625" customWidth="1"/>
    <col min="14075" max="14075" width="13.7109375" customWidth="1"/>
    <col min="14076" max="14076" width="12.28515625" bestFit="1" customWidth="1"/>
    <col min="14077" max="14077" width="21.42578125" bestFit="1" customWidth="1"/>
    <col min="14078" max="14078" width="10.5703125" customWidth="1"/>
    <col min="14079" max="14079" width="10.85546875" bestFit="1" customWidth="1"/>
    <col min="14080" max="14080" width="83.7109375" customWidth="1"/>
    <col min="14081" max="14081" width="13.42578125" bestFit="1" customWidth="1"/>
    <col min="14082" max="14082" width="20.5703125" bestFit="1" customWidth="1"/>
    <col min="14083" max="14083" width="8.85546875" customWidth="1"/>
    <col min="14084" max="14084" width="17.7109375" bestFit="1" customWidth="1"/>
    <col min="14085" max="14085" width="14" customWidth="1"/>
    <col min="14086" max="14086" width="19.42578125" bestFit="1" customWidth="1"/>
    <col min="14087" max="14088" width="22" customWidth="1"/>
    <col min="14089" max="14089" width="20.5703125" bestFit="1" customWidth="1"/>
    <col min="14090" max="14090" width="16.5703125" bestFit="1" customWidth="1"/>
    <col min="14091" max="14091" width="14.140625" bestFit="1" customWidth="1"/>
    <col min="14092" max="14092" width="12" customWidth="1"/>
    <col min="14093" max="14093" width="95.7109375" customWidth="1"/>
    <col min="14313" max="14313" width="7.140625" customWidth="1"/>
    <col min="14314" max="14314" width="7.42578125" bestFit="1" customWidth="1"/>
    <col min="14315" max="14315" width="6.42578125" customWidth="1"/>
    <col min="14316" max="14316" width="5.5703125" bestFit="1" customWidth="1"/>
    <col min="14317" max="14317" width="3.42578125" bestFit="1" customWidth="1"/>
    <col min="14318" max="14318" width="7.140625" bestFit="1" customWidth="1"/>
    <col min="14319" max="14319" width="52.42578125" bestFit="1" customWidth="1"/>
    <col min="14320" max="14320" width="6.42578125" customWidth="1"/>
    <col min="14321" max="14321" width="17.85546875" bestFit="1" customWidth="1"/>
    <col min="14322" max="14322" width="6.140625" bestFit="1" customWidth="1"/>
    <col min="14323" max="14323" width="7.7109375" customWidth="1"/>
    <col min="14324" max="14324" width="11.28515625" customWidth="1"/>
    <col min="14325" max="14325" width="15.140625" customWidth="1"/>
    <col min="14326" max="14326" width="18" customWidth="1"/>
    <col min="14327" max="14327" width="13.7109375" customWidth="1"/>
    <col min="14328" max="14328" width="17.85546875" customWidth="1"/>
    <col min="14330" max="14330" width="12.140625" customWidth="1"/>
    <col min="14331" max="14331" width="13.7109375" customWidth="1"/>
    <col min="14332" max="14332" width="12.28515625" bestFit="1" customWidth="1"/>
    <col min="14333" max="14333" width="21.42578125" bestFit="1" customWidth="1"/>
    <col min="14334" max="14334" width="10.5703125" customWidth="1"/>
    <col min="14335" max="14335" width="10.85546875" bestFit="1" customWidth="1"/>
    <col min="14336" max="14336" width="83.7109375" customWidth="1"/>
    <col min="14337" max="14337" width="13.42578125" bestFit="1" customWidth="1"/>
    <col min="14338" max="14338" width="20.5703125" bestFit="1" customWidth="1"/>
    <col min="14339" max="14339" width="8.85546875" customWidth="1"/>
    <col min="14340" max="14340" width="17.7109375" bestFit="1" customWidth="1"/>
    <col min="14341" max="14341" width="14" customWidth="1"/>
    <col min="14342" max="14342" width="19.42578125" bestFit="1" customWidth="1"/>
    <col min="14343" max="14344" width="22" customWidth="1"/>
    <col min="14345" max="14345" width="20.5703125" bestFit="1" customWidth="1"/>
    <col min="14346" max="14346" width="16.5703125" bestFit="1" customWidth="1"/>
    <col min="14347" max="14347" width="14.140625" bestFit="1" customWidth="1"/>
    <col min="14348" max="14348" width="12" customWidth="1"/>
    <col min="14349" max="14349" width="95.7109375" customWidth="1"/>
    <col min="14569" max="14569" width="7.140625" customWidth="1"/>
    <col min="14570" max="14570" width="7.42578125" bestFit="1" customWidth="1"/>
    <col min="14571" max="14571" width="6.42578125" customWidth="1"/>
    <col min="14572" max="14572" width="5.5703125" bestFit="1" customWidth="1"/>
    <col min="14573" max="14573" width="3.42578125" bestFit="1" customWidth="1"/>
    <col min="14574" max="14574" width="7.140625" bestFit="1" customWidth="1"/>
    <col min="14575" max="14575" width="52.42578125" bestFit="1" customWidth="1"/>
    <col min="14576" max="14576" width="6.42578125" customWidth="1"/>
    <col min="14577" max="14577" width="17.85546875" bestFit="1" customWidth="1"/>
    <col min="14578" max="14578" width="6.140625" bestFit="1" customWidth="1"/>
    <col min="14579" max="14579" width="7.7109375" customWidth="1"/>
    <col min="14580" max="14580" width="11.28515625" customWidth="1"/>
    <col min="14581" max="14581" width="15.140625" customWidth="1"/>
    <col min="14582" max="14582" width="18" customWidth="1"/>
    <col min="14583" max="14583" width="13.7109375" customWidth="1"/>
    <col min="14584" max="14584" width="17.85546875" customWidth="1"/>
    <col min="14586" max="14586" width="12.140625" customWidth="1"/>
    <col min="14587" max="14587" width="13.7109375" customWidth="1"/>
    <col min="14588" max="14588" width="12.28515625" bestFit="1" customWidth="1"/>
    <col min="14589" max="14589" width="21.42578125" bestFit="1" customWidth="1"/>
    <col min="14590" max="14590" width="10.5703125" customWidth="1"/>
    <col min="14591" max="14591" width="10.85546875" bestFit="1" customWidth="1"/>
    <col min="14592" max="14592" width="83.7109375" customWidth="1"/>
    <col min="14593" max="14593" width="13.42578125" bestFit="1" customWidth="1"/>
    <col min="14594" max="14594" width="20.5703125" bestFit="1" customWidth="1"/>
    <col min="14595" max="14595" width="8.85546875" customWidth="1"/>
    <col min="14596" max="14596" width="17.7109375" bestFit="1" customWidth="1"/>
    <col min="14597" max="14597" width="14" customWidth="1"/>
    <col min="14598" max="14598" width="19.42578125" bestFit="1" customWidth="1"/>
    <col min="14599" max="14600" width="22" customWidth="1"/>
    <col min="14601" max="14601" width="20.5703125" bestFit="1" customWidth="1"/>
    <col min="14602" max="14602" width="16.5703125" bestFit="1" customWidth="1"/>
    <col min="14603" max="14603" width="14.140625" bestFit="1" customWidth="1"/>
    <col min="14604" max="14604" width="12" customWidth="1"/>
    <col min="14605" max="14605" width="95.7109375" customWidth="1"/>
    <col min="14825" max="14825" width="7.140625" customWidth="1"/>
    <col min="14826" max="14826" width="7.42578125" bestFit="1" customWidth="1"/>
    <col min="14827" max="14827" width="6.42578125" customWidth="1"/>
    <col min="14828" max="14828" width="5.5703125" bestFit="1" customWidth="1"/>
    <col min="14829" max="14829" width="3.42578125" bestFit="1" customWidth="1"/>
    <col min="14830" max="14830" width="7.140625" bestFit="1" customWidth="1"/>
    <col min="14831" max="14831" width="52.42578125" bestFit="1" customWidth="1"/>
    <col min="14832" max="14832" width="6.42578125" customWidth="1"/>
    <col min="14833" max="14833" width="17.85546875" bestFit="1" customWidth="1"/>
    <col min="14834" max="14834" width="6.140625" bestFit="1" customWidth="1"/>
    <col min="14835" max="14835" width="7.7109375" customWidth="1"/>
    <col min="14836" max="14836" width="11.28515625" customWidth="1"/>
    <col min="14837" max="14837" width="15.140625" customWidth="1"/>
    <col min="14838" max="14838" width="18" customWidth="1"/>
    <col min="14839" max="14839" width="13.7109375" customWidth="1"/>
    <col min="14840" max="14840" width="17.85546875" customWidth="1"/>
    <col min="14842" max="14842" width="12.140625" customWidth="1"/>
    <col min="14843" max="14843" width="13.7109375" customWidth="1"/>
    <col min="14844" max="14844" width="12.28515625" bestFit="1" customWidth="1"/>
    <col min="14845" max="14845" width="21.42578125" bestFit="1" customWidth="1"/>
    <col min="14846" max="14846" width="10.5703125" customWidth="1"/>
    <col min="14847" max="14847" width="10.85546875" bestFit="1" customWidth="1"/>
    <col min="14848" max="14848" width="83.7109375" customWidth="1"/>
    <col min="14849" max="14849" width="13.42578125" bestFit="1" customWidth="1"/>
    <col min="14850" max="14850" width="20.5703125" bestFit="1" customWidth="1"/>
    <col min="14851" max="14851" width="8.85546875" customWidth="1"/>
    <col min="14852" max="14852" width="17.7109375" bestFit="1" customWidth="1"/>
    <col min="14853" max="14853" width="14" customWidth="1"/>
    <col min="14854" max="14854" width="19.42578125" bestFit="1" customWidth="1"/>
    <col min="14855" max="14856" width="22" customWidth="1"/>
    <col min="14857" max="14857" width="20.5703125" bestFit="1" customWidth="1"/>
    <col min="14858" max="14858" width="16.5703125" bestFit="1" customWidth="1"/>
    <col min="14859" max="14859" width="14.140625" bestFit="1" customWidth="1"/>
    <col min="14860" max="14860" width="12" customWidth="1"/>
    <col min="14861" max="14861" width="95.7109375" customWidth="1"/>
    <col min="15081" max="15081" width="7.140625" customWidth="1"/>
    <col min="15082" max="15082" width="7.42578125" bestFit="1" customWidth="1"/>
    <col min="15083" max="15083" width="6.42578125" customWidth="1"/>
    <col min="15084" max="15084" width="5.5703125" bestFit="1" customWidth="1"/>
    <col min="15085" max="15085" width="3.42578125" bestFit="1" customWidth="1"/>
    <col min="15086" max="15086" width="7.140625" bestFit="1" customWidth="1"/>
    <col min="15087" max="15087" width="52.42578125" bestFit="1" customWidth="1"/>
    <col min="15088" max="15088" width="6.42578125" customWidth="1"/>
    <col min="15089" max="15089" width="17.85546875" bestFit="1" customWidth="1"/>
    <col min="15090" max="15090" width="6.140625" bestFit="1" customWidth="1"/>
    <col min="15091" max="15091" width="7.7109375" customWidth="1"/>
    <col min="15092" max="15092" width="11.28515625" customWidth="1"/>
    <col min="15093" max="15093" width="15.140625" customWidth="1"/>
    <col min="15094" max="15094" width="18" customWidth="1"/>
    <col min="15095" max="15095" width="13.7109375" customWidth="1"/>
    <col min="15096" max="15096" width="17.85546875" customWidth="1"/>
    <col min="15098" max="15098" width="12.140625" customWidth="1"/>
    <col min="15099" max="15099" width="13.7109375" customWidth="1"/>
    <col min="15100" max="15100" width="12.28515625" bestFit="1" customWidth="1"/>
    <col min="15101" max="15101" width="21.42578125" bestFit="1" customWidth="1"/>
    <col min="15102" max="15102" width="10.5703125" customWidth="1"/>
    <col min="15103" max="15103" width="10.85546875" bestFit="1" customWidth="1"/>
    <col min="15104" max="15104" width="83.7109375" customWidth="1"/>
    <col min="15105" max="15105" width="13.42578125" bestFit="1" customWidth="1"/>
    <col min="15106" max="15106" width="20.5703125" bestFit="1" customWidth="1"/>
    <col min="15107" max="15107" width="8.85546875" customWidth="1"/>
    <col min="15108" max="15108" width="17.7109375" bestFit="1" customWidth="1"/>
    <col min="15109" max="15109" width="14" customWidth="1"/>
    <col min="15110" max="15110" width="19.42578125" bestFit="1" customWidth="1"/>
    <col min="15111" max="15112" width="22" customWidth="1"/>
    <col min="15113" max="15113" width="20.5703125" bestFit="1" customWidth="1"/>
    <col min="15114" max="15114" width="16.5703125" bestFit="1" customWidth="1"/>
    <col min="15115" max="15115" width="14.140625" bestFit="1" customWidth="1"/>
    <col min="15116" max="15116" width="12" customWidth="1"/>
    <col min="15117" max="15117" width="95.7109375" customWidth="1"/>
    <col min="15337" max="15337" width="7.140625" customWidth="1"/>
    <col min="15338" max="15338" width="7.42578125" bestFit="1" customWidth="1"/>
    <col min="15339" max="15339" width="6.42578125" customWidth="1"/>
    <col min="15340" max="15340" width="5.5703125" bestFit="1" customWidth="1"/>
    <col min="15341" max="15341" width="3.42578125" bestFit="1" customWidth="1"/>
    <col min="15342" max="15342" width="7.140625" bestFit="1" customWidth="1"/>
    <col min="15343" max="15343" width="52.42578125" bestFit="1" customWidth="1"/>
    <col min="15344" max="15344" width="6.42578125" customWidth="1"/>
    <col min="15345" max="15345" width="17.85546875" bestFit="1" customWidth="1"/>
    <col min="15346" max="15346" width="6.140625" bestFit="1" customWidth="1"/>
    <col min="15347" max="15347" width="7.7109375" customWidth="1"/>
    <col min="15348" max="15348" width="11.28515625" customWidth="1"/>
    <col min="15349" max="15349" width="15.140625" customWidth="1"/>
    <col min="15350" max="15350" width="18" customWidth="1"/>
    <col min="15351" max="15351" width="13.7109375" customWidth="1"/>
    <col min="15352" max="15352" width="17.85546875" customWidth="1"/>
    <col min="15354" max="15354" width="12.140625" customWidth="1"/>
    <col min="15355" max="15355" width="13.7109375" customWidth="1"/>
    <col min="15356" max="15356" width="12.28515625" bestFit="1" customWidth="1"/>
    <col min="15357" max="15357" width="21.42578125" bestFit="1" customWidth="1"/>
    <col min="15358" max="15358" width="10.5703125" customWidth="1"/>
    <col min="15359" max="15359" width="10.85546875" bestFit="1" customWidth="1"/>
    <col min="15360" max="15360" width="83.7109375" customWidth="1"/>
    <col min="15361" max="15361" width="13.42578125" bestFit="1" customWidth="1"/>
    <col min="15362" max="15362" width="20.5703125" bestFit="1" customWidth="1"/>
    <col min="15363" max="15363" width="8.85546875" customWidth="1"/>
    <col min="15364" max="15364" width="17.7109375" bestFit="1" customWidth="1"/>
    <col min="15365" max="15365" width="14" customWidth="1"/>
    <col min="15366" max="15366" width="19.42578125" bestFit="1" customWidth="1"/>
    <col min="15367" max="15368" width="22" customWidth="1"/>
    <col min="15369" max="15369" width="20.5703125" bestFit="1" customWidth="1"/>
    <col min="15370" max="15370" width="16.5703125" bestFit="1" customWidth="1"/>
    <col min="15371" max="15371" width="14.140625" bestFit="1" customWidth="1"/>
    <col min="15372" max="15372" width="12" customWidth="1"/>
    <col min="15373" max="15373" width="95.7109375" customWidth="1"/>
    <col min="15593" max="15593" width="7.140625" customWidth="1"/>
    <col min="15594" max="15594" width="7.42578125" bestFit="1" customWidth="1"/>
    <col min="15595" max="15595" width="6.42578125" customWidth="1"/>
    <col min="15596" max="15596" width="5.5703125" bestFit="1" customWidth="1"/>
    <col min="15597" max="15597" width="3.42578125" bestFit="1" customWidth="1"/>
    <col min="15598" max="15598" width="7.140625" bestFit="1" customWidth="1"/>
    <col min="15599" max="15599" width="52.42578125" bestFit="1" customWidth="1"/>
    <col min="15600" max="15600" width="6.42578125" customWidth="1"/>
    <col min="15601" max="15601" width="17.85546875" bestFit="1" customWidth="1"/>
    <col min="15602" max="15602" width="6.140625" bestFit="1" customWidth="1"/>
    <col min="15603" max="15603" width="7.7109375" customWidth="1"/>
    <col min="15604" max="15604" width="11.28515625" customWidth="1"/>
    <col min="15605" max="15605" width="15.140625" customWidth="1"/>
    <col min="15606" max="15606" width="18" customWidth="1"/>
    <col min="15607" max="15607" width="13.7109375" customWidth="1"/>
    <col min="15608" max="15608" width="17.85546875" customWidth="1"/>
    <col min="15610" max="15610" width="12.140625" customWidth="1"/>
    <col min="15611" max="15611" width="13.7109375" customWidth="1"/>
    <col min="15612" max="15612" width="12.28515625" bestFit="1" customWidth="1"/>
    <col min="15613" max="15613" width="21.42578125" bestFit="1" customWidth="1"/>
    <col min="15614" max="15614" width="10.5703125" customWidth="1"/>
    <col min="15615" max="15615" width="10.85546875" bestFit="1" customWidth="1"/>
    <col min="15616" max="15616" width="83.7109375" customWidth="1"/>
    <col min="15617" max="15617" width="13.42578125" bestFit="1" customWidth="1"/>
    <col min="15618" max="15618" width="20.5703125" bestFit="1" customWidth="1"/>
    <col min="15619" max="15619" width="8.85546875" customWidth="1"/>
    <col min="15620" max="15620" width="17.7109375" bestFit="1" customWidth="1"/>
    <col min="15621" max="15621" width="14" customWidth="1"/>
    <col min="15622" max="15622" width="19.42578125" bestFit="1" customWidth="1"/>
    <col min="15623" max="15624" width="22" customWidth="1"/>
    <col min="15625" max="15625" width="20.5703125" bestFit="1" customWidth="1"/>
    <col min="15626" max="15626" width="16.5703125" bestFit="1" customWidth="1"/>
    <col min="15627" max="15627" width="14.140625" bestFit="1" customWidth="1"/>
    <col min="15628" max="15628" width="12" customWidth="1"/>
    <col min="15629" max="15629" width="95.7109375" customWidth="1"/>
    <col min="15849" max="15849" width="7.140625" customWidth="1"/>
    <col min="15850" max="15850" width="7.42578125" bestFit="1" customWidth="1"/>
    <col min="15851" max="15851" width="6.42578125" customWidth="1"/>
    <col min="15852" max="15852" width="5.5703125" bestFit="1" customWidth="1"/>
    <col min="15853" max="15853" width="3.42578125" bestFit="1" customWidth="1"/>
    <col min="15854" max="15854" width="7.140625" bestFit="1" customWidth="1"/>
    <col min="15855" max="15855" width="52.42578125" bestFit="1" customWidth="1"/>
    <col min="15856" max="15856" width="6.42578125" customWidth="1"/>
    <col min="15857" max="15857" width="17.85546875" bestFit="1" customWidth="1"/>
    <col min="15858" max="15858" width="6.140625" bestFit="1" customWidth="1"/>
    <col min="15859" max="15859" width="7.7109375" customWidth="1"/>
    <col min="15860" max="15860" width="11.28515625" customWidth="1"/>
    <col min="15861" max="15861" width="15.140625" customWidth="1"/>
    <col min="15862" max="15862" width="18" customWidth="1"/>
    <col min="15863" max="15863" width="13.7109375" customWidth="1"/>
    <col min="15864" max="15864" width="17.85546875" customWidth="1"/>
    <col min="15866" max="15866" width="12.140625" customWidth="1"/>
    <col min="15867" max="15867" width="13.7109375" customWidth="1"/>
    <col min="15868" max="15868" width="12.28515625" bestFit="1" customWidth="1"/>
    <col min="15869" max="15869" width="21.42578125" bestFit="1" customWidth="1"/>
    <col min="15870" max="15870" width="10.5703125" customWidth="1"/>
    <col min="15871" max="15871" width="10.85546875" bestFit="1" customWidth="1"/>
    <col min="15872" max="15872" width="83.7109375" customWidth="1"/>
    <col min="15873" max="15873" width="13.42578125" bestFit="1" customWidth="1"/>
    <col min="15874" max="15874" width="20.5703125" bestFit="1" customWidth="1"/>
    <col min="15875" max="15875" width="8.85546875" customWidth="1"/>
    <col min="15876" max="15876" width="17.7109375" bestFit="1" customWidth="1"/>
    <col min="15877" max="15877" width="14" customWidth="1"/>
    <col min="15878" max="15878" width="19.42578125" bestFit="1" customWidth="1"/>
    <col min="15879" max="15880" width="22" customWidth="1"/>
    <col min="15881" max="15881" width="20.5703125" bestFit="1" customWidth="1"/>
    <col min="15882" max="15882" width="16.5703125" bestFit="1" customWidth="1"/>
    <col min="15883" max="15883" width="14.140625" bestFit="1" customWidth="1"/>
    <col min="15884" max="15884" width="12" customWidth="1"/>
    <col min="15885" max="15885" width="95.7109375" customWidth="1"/>
    <col min="16105" max="16105" width="7.140625" customWidth="1"/>
    <col min="16106" max="16106" width="7.42578125" bestFit="1" customWidth="1"/>
    <col min="16107" max="16107" width="6.42578125" customWidth="1"/>
    <col min="16108" max="16108" width="5.5703125" bestFit="1" customWidth="1"/>
    <col min="16109" max="16109" width="3.42578125" bestFit="1" customWidth="1"/>
    <col min="16110" max="16110" width="7.140625" bestFit="1" customWidth="1"/>
    <col min="16111" max="16111" width="52.42578125" bestFit="1" customWidth="1"/>
    <col min="16112" max="16112" width="6.42578125" customWidth="1"/>
    <col min="16113" max="16113" width="17.85546875" bestFit="1" customWidth="1"/>
    <col min="16114" max="16114" width="6.140625" bestFit="1" customWidth="1"/>
    <col min="16115" max="16115" width="7.7109375" customWidth="1"/>
    <col min="16116" max="16116" width="11.28515625" customWidth="1"/>
    <col min="16117" max="16117" width="15.140625" customWidth="1"/>
    <col min="16118" max="16118" width="18" customWidth="1"/>
    <col min="16119" max="16119" width="13.7109375" customWidth="1"/>
    <col min="16120" max="16120" width="17.85546875" customWidth="1"/>
    <col min="16122" max="16122" width="12.140625" customWidth="1"/>
    <col min="16123" max="16123" width="13.7109375" customWidth="1"/>
    <col min="16124" max="16124" width="12.28515625" bestFit="1" customWidth="1"/>
    <col min="16125" max="16125" width="21.42578125" bestFit="1" customWidth="1"/>
    <col min="16126" max="16126" width="10.5703125" customWidth="1"/>
    <col min="16127" max="16127" width="10.85546875" bestFit="1" customWidth="1"/>
    <col min="16128" max="16128" width="83.7109375" customWidth="1"/>
    <col min="16129" max="16129" width="13.42578125" bestFit="1" customWidth="1"/>
    <col min="16130" max="16130" width="20.5703125" bestFit="1" customWidth="1"/>
    <col min="16131" max="16131" width="8.85546875" customWidth="1"/>
    <col min="16132" max="16132" width="17.7109375" bestFit="1" customWidth="1"/>
    <col min="16133" max="16133" width="14" customWidth="1"/>
    <col min="16134" max="16134" width="19.42578125" bestFit="1" customWidth="1"/>
    <col min="16135" max="16136" width="22" customWidth="1"/>
    <col min="16137" max="16137" width="20.5703125" bestFit="1" customWidth="1"/>
    <col min="16138" max="16138" width="16.5703125" bestFit="1" customWidth="1"/>
    <col min="16139" max="16139" width="14.140625" bestFit="1" customWidth="1"/>
    <col min="16140" max="16140" width="12" customWidth="1"/>
    <col min="16141" max="16141" width="95.710937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56</v>
      </c>
    </row>
    <row r="3" spans="1:13" x14ac:dyDescent="0.25">
      <c r="B3" s="14"/>
      <c r="C3" s="14" t="s">
        <v>19</v>
      </c>
      <c r="D3" s="14"/>
      <c r="E3" s="14"/>
      <c r="F3" s="14"/>
      <c r="G3" s="9"/>
      <c r="H3" s="8"/>
      <c r="I3" s="8"/>
      <c r="J3" s="8"/>
      <c r="K3" s="8"/>
      <c r="L3" s="9"/>
      <c r="M3" s="10" t="s">
        <v>20</v>
      </c>
    </row>
    <row r="4" spans="1:13" x14ac:dyDescent="0.25">
      <c r="B4" s="7"/>
    </row>
    <row r="5" spans="1:13" x14ac:dyDescent="0.25">
      <c r="A5" s="48" t="s">
        <v>21</v>
      </c>
      <c r="B5" s="28" t="s">
        <v>8</v>
      </c>
      <c r="C5" s="144" t="s">
        <v>55</v>
      </c>
      <c r="D5" s="144"/>
      <c r="E5" s="144"/>
      <c r="F5" s="144"/>
      <c r="G5" s="27" t="s">
        <v>13</v>
      </c>
      <c r="H5" s="28" t="s">
        <v>11</v>
      </c>
      <c r="I5" s="28" t="s">
        <v>12</v>
      </c>
      <c r="J5" s="28" t="s">
        <v>14</v>
      </c>
      <c r="K5" s="28" t="s">
        <v>9</v>
      </c>
      <c r="L5" s="27" t="s">
        <v>10</v>
      </c>
      <c r="M5" s="29" t="s">
        <v>15</v>
      </c>
    </row>
    <row r="6" spans="1:13" s="1" customFormat="1" ht="25.5" x14ac:dyDescent="0.25">
      <c r="A6" s="16">
        <v>1</v>
      </c>
      <c r="B6" s="46" t="s">
        <v>2</v>
      </c>
      <c r="C6" s="44">
        <v>2016</v>
      </c>
      <c r="D6" s="30" t="s">
        <v>50</v>
      </c>
      <c r="E6" s="30" t="s">
        <v>51</v>
      </c>
      <c r="F6" s="42" t="s">
        <v>52</v>
      </c>
      <c r="G6" s="31" t="s">
        <v>57</v>
      </c>
      <c r="H6" s="30">
        <v>3460</v>
      </c>
      <c r="I6" s="32">
        <v>42388</v>
      </c>
      <c r="J6" s="33">
        <v>84639142</v>
      </c>
      <c r="K6" s="34">
        <v>1</v>
      </c>
      <c r="L6" s="31" t="s">
        <v>59</v>
      </c>
      <c r="M6" s="35" t="s">
        <v>61</v>
      </c>
    </row>
    <row r="7" spans="1:13" s="2" customFormat="1" ht="25.5" x14ac:dyDescent="0.25">
      <c r="A7" s="16">
        <v>2</v>
      </c>
      <c r="B7" s="47" t="s">
        <v>2</v>
      </c>
      <c r="C7" s="45">
        <v>2016</v>
      </c>
      <c r="D7" s="36" t="s">
        <v>53</v>
      </c>
      <c r="E7" s="36" t="s">
        <v>54</v>
      </c>
      <c r="F7" s="43" t="s">
        <v>52</v>
      </c>
      <c r="G7" s="37" t="s">
        <v>58</v>
      </c>
      <c r="H7" s="36">
        <v>3459</v>
      </c>
      <c r="I7" s="38">
        <v>42388</v>
      </c>
      <c r="J7" s="39">
        <v>37691500</v>
      </c>
      <c r="K7" s="40">
        <v>1</v>
      </c>
      <c r="L7" s="37" t="s">
        <v>60</v>
      </c>
      <c r="M7" s="41" t="s">
        <v>62</v>
      </c>
    </row>
    <row r="9" spans="1:13" x14ac:dyDescent="0.25">
      <c r="G9" s="49"/>
    </row>
  </sheetData>
  <mergeCells count="1">
    <mergeCell ref="C5:F5"/>
  </mergeCells>
  <pageMargins left="0.70866141732283472" right="0.70866141732283472" top="0.74803149606299213" bottom="0.74803149606299213" header="0.31496062992125984" footer="0.31496062992125984"/>
  <pageSetup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workbookViewId="0">
      <selection activeCell="L4" sqref="K4:L4"/>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style="3" customWidth="1"/>
    <col min="7" max="7" width="34" bestFit="1" customWidth="1"/>
    <col min="8" max="8" width="16.140625" bestFit="1" customWidth="1"/>
    <col min="9" max="9" width="9.85546875" bestFit="1" customWidth="1"/>
    <col min="10" max="10" width="16.5703125" bestFit="1" customWidth="1"/>
    <col min="11" max="11" width="7.140625" bestFit="1" customWidth="1"/>
    <col min="12" max="12" width="32.7109375" style="3" bestFit="1" customWidth="1"/>
    <col min="13" max="13" width="43.42578125" customWidth="1"/>
  </cols>
  <sheetData>
    <row r="1" spans="1:13" x14ac:dyDescent="0.25">
      <c r="B1" s="13"/>
      <c r="C1" s="13" t="s">
        <v>16</v>
      </c>
      <c r="D1" s="13"/>
      <c r="E1" s="13"/>
      <c r="F1" s="125"/>
      <c r="G1" s="9"/>
      <c r="H1" s="9"/>
      <c r="I1" s="8"/>
      <c r="J1" s="8"/>
      <c r="K1" s="8"/>
      <c r="L1" s="11"/>
      <c r="M1" s="12" t="s">
        <v>17</v>
      </c>
    </row>
    <row r="2" spans="1:13" x14ac:dyDescent="0.25">
      <c r="B2" s="13"/>
      <c r="C2" s="13" t="s">
        <v>18</v>
      </c>
      <c r="D2" s="13"/>
      <c r="E2" s="13"/>
      <c r="F2" s="125"/>
      <c r="G2" s="9"/>
      <c r="H2" s="9"/>
      <c r="I2" s="8"/>
      <c r="J2" s="8"/>
      <c r="K2" s="8"/>
      <c r="L2" s="9"/>
      <c r="M2" s="10" t="s">
        <v>595</v>
      </c>
    </row>
    <row r="3" spans="1:13" x14ac:dyDescent="0.25">
      <c r="B3" s="14"/>
      <c r="C3" s="14" t="s">
        <v>19</v>
      </c>
      <c r="D3" s="14"/>
      <c r="E3" s="14"/>
      <c r="F3" s="126"/>
      <c r="G3" s="9"/>
      <c r="H3" s="9"/>
      <c r="I3" s="8"/>
      <c r="J3" s="8"/>
      <c r="K3" s="8"/>
      <c r="L3" s="9"/>
      <c r="M3" s="10" t="s">
        <v>20</v>
      </c>
    </row>
    <row r="4" spans="1:13" x14ac:dyDescent="0.25">
      <c r="H4" s="3"/>
    </row>
    <row r="5" spans="1:13" ht="30" x14ac:dyDescent="0.25">
      <c r="A5" s="4" t="s">
        <v>21</v>
      </c>
      <c r="B5" s="4" t="s">
        <v>8</v>
      </c>
      <c r="C5" t="s">
        <v>65</v>
      </c>
      <c r="D5" t="s">
        <v>66</v>
      </c>
      <c r="E5" t="s">
        <v>67</v>
      </c>
      <c r="F5" s="3" t="s">
        <v>103</v>
      </c>
      <c r="G5" s="5" t="s">
        <v>13</v>
      </c>
      <c r="H5" s="5" t="s">
        <v>11</v>
      </c>
      <c r="I5" s="4" t="s">
        <v>12</v>
      </c>
      <c r="J5" s="4" t="s">
        <v>14</v>
      </c>
      <c r="K5" s="4" t="s">
        <v>9</v>
      </c>
      <c r="L5" s="5" t="s">
        <v>10</v>
      </c>
      <c r="M5" s="5" t="s">
        <v>15</v>
      </c>
    </row>
    <row r="6" spans="1:13" ht="63.75" x14ac:dyDescent="0.25">
      <c r="A6" s="105">
        <v>1</v>
      </c>
      <c r="B6" s="71" t="s">
        <v>2</v>
      </c>
      <c r="C6" s="95">
        <v>2016</v>
      </c>
      <c r="D6" s="95" t="s">
        <v>50</v>
      </c>
      <c r="E6" s="96" t="s">
        <v>599</v>
      </c>
      <c r="F6" s="85" t="s">
        <v>422</v>
      </c>
      <c r="G6" s="17" t="s">
        <v>27</v>
      </c>
      <c r="H6" s="97">
        <v>0</v>
      </c>
      <c r="I6" s="98">
        <v>0</v>
      </c>
      <c r="J6" s="99">
        <v>0</v>
      </c>
      <c r="K6" s="103">
        <v>1</v>
      </c>
      <c r="L6" s="90" t="s">
        <v>621</v>
      </c>
      <c r="M6" s="93" t="s">
        <v>643</v>
      </c>
    </row>
    <row r="7" spans="1:13" ht="25.5" x14ac:dyDescent="0.25">
      <c r="A7" s="105">
        <v>2</v>
      </c>
      <c r="B7" s="71" t="s">
        <v>1</v>
      </c>
      <c r="C7" s="95">
        <v>2016</v>
      </c>
      <c r="D7" s="95" t="s">
        <v>50</v>
      </c>
      <c r="E7" s="96" t="s">
        <v>77</v>
      </c>
      <c r="F7" s="85" t="s">
        <v>422</v>
      </c>
      <c r="G7" s="17" t="s">
        <v>27</v>
      </c>
      <c r="H7" s="97">
        <v>0</v>
      </c>
      <c r="I7" s="98">
        <v>0</v>
      </c>
      <c r="J7" s="99">
        <v>0</v>
      </c>
      <c r="K7" s="103">
        <v>1</v>
      </c>
      <c r="L7" s="90" t="s">
        <v>625</v>
      </c>
      <c r="M7" s="93" t="s">
        <v>646</v>
      </c>
    </row>
    <row r="8" spans="1:13" ht="25.5" x14ac:dyDescent="0.25">
      <c r="A8" s="105">
        <v>3</v>
      </c>
      <c r="B8" s="71" t="s">
        <v>0</v>
      </c>
      <c r="C8" s="95">
        <v>2016</v>
      </c>
      <c r="D8" s="95" t="s">
        <v>50</v>
      </c>
      <c r="E8" s="96" t="s">
        <v>77</v>
      </c>
      <c r="F8" s="85" t="s">
        <v>422</v>
      </c>
      <c r="G8" s="17" t="s">
        <v>27</v>
      </c>
      <c r="H8" s="97">
        <v>0</v>
      </c>
      <c r="I8" s="98">
        <v>0</v>
      </c>
      <c r="J8" s="99">
        <v>0</v>
      </c>
      <c r="K8" s="103">
        <v>3</v>
      </c>
      <c r="L8" s="90" t="s">
        <v>626</v>
      </c>
      <c r="M8" s="93" t="s">
        <v>647</v>
      </c>
    </row>
    <row r="9" spans="1:13" ht="25.5" x14ac:dyDescent="0.25">
      <c r="A9" s="105">
        <v>4</v>
      </c>
      <c r="B9" s="71" t="s">
        <v>0</v>
      </c>
      <c r="C9" s="95">
        <v>2016</v>
      </c>
      <c r="D9" s="95" t="s">
        <v>50</v>
      </c>
      <c r="E9" s="96" t="s">
        <v>77</v>
      </c>
      <c r="F9" s="85" t="s">
        <v>422</v>
      </c>
      <c r="G9" s="17" t="s">
        <v>27</v>
      </c>
      <c r="H9" s="132">
        <v>0</v>
      </c>
      <c r="I9" s="133">
        <v>0</v>
      </c>
      <c r="J9" s="134">
        <v>0</v>
      </c>
      <c r="K9" s="103">
        <v>2</v>
      </c>
      <c r="L9" s="90" t="s">
        <v>627</v>
      </c>
      <c r="M9" s="93" t="s">
        <v>648</v>
      </c>
    </row>
    <row r="10" spans="1:13" ht="25.5" x14ac:dyDescent="0.25">
      <c r="A10" s="105">
        <v>5</v>
      </c>
      <c r="B10" s="71" t="s">
        <v>2</v>
      </c>
      <c r="C10" s="95">
        <v>2016</v>
      </c>
      <c r="D10" s="95" t="s">
        <v>53</v>
      </c>
      <c r="E10" s="96" t="s">
        <v>600</v>
      </c>
      <c r="F10" s="85" t="s">
        <v>71</v>
      </c>
      <c r="G10" s="17" t="s">
        <v>611</v>
      </c>
      <c r="H10" s="97">
        <v>3628</v>
      </c>
      <c r="I10" s="98">
        <v>42650</v>
      </c>
      <c r="J10" s="99">
        <v>244161.54</v>
      </c>
      <c r="K10" s="103">
        <v>18</v>
      </c>
      <c r="L10" s="90" t="s">
        <v>629</v>
      </c>
      <c r="M10" s="93" t="s">
        <v>650</v>
      </c>
    </row>
    <row r="11" spans="1:13" ht="25.5" x14ac:dyDescent="0.25">
      <c r="A11" s="105">
        <v>6</v>
      </c>
      <c r="B11" s="90" t="s">
        <v>6</v>
      </c>
      <c r="C11" s="95">
        <v>2016</v>
      </c>
      <c r="D11" s="95" t="s">
        <v>50</v>
      </c>
      <c r="E11" s="96" t="s">
        <v>604</v>
      </c>
      <c r="F11" s="85" t="s">
        <v>52</v>
      </c>
      <c r="G11" s="17" t="s">
        <v>3</v>
      </c>
      <c r="H11" s="97">
        <v>3629</v>
      </c>
      <c r="I11" s="98">
        <v>42654</v>
      </c>
      <c r="J11" s="135">
        <v>125340</v>
      </c>
      <c r="K11" s="103">
        <v>1</v>
      </c>
      <c r="L11" s="90" t="s">
        <v>637</v>
      </c>
      <c r="M11" s="93" t="s">
        <v>655</v>
      </c>
    </row>
    <row r="12" spans="1:13" x14ac:dyDescent="0.25">
      <c r="A12" s="105">
        <v>7</v>
      </c>
      <c r="B12" s="90" t="s">
        <v>2</v>
      </c>
      <c r="C12" s="95">
        <v>2016</v>
      </c>
      <c r="D12" s="95" t="s">
        <v>50</v>
      </c>
      <c r="E12" s="96" t="s">
        <v>605</v>
      </c>
      <c r="F12" s="85" t="s">
        <v>52</v>
      </c>
      <c r="G12" s="71" t="s">
        <v>221</v>
      </c>
      <c r="H12" s="97">
        <v>3630</v>
      </c>
      <c r="I12" s="98">
        <v>42656</v>
      </c>
      <c r="J12" s="99">
        <v>540124.06000000006</v>
      </c>
      <c r="K12" s="103">
        <v>53</v>
      </c>
      <c r="L12" s="90" t="s">
        <v>249</v>
      </c>
      <c r="M12" s="93" t="s">
        <v>656</v>
      </c>
    </row>
    <row r="13" spans="1:13" ht="25.5" x14ac:dyDescent="0.25">
      <c r="A13" s="105">
        <v>8</v>
      </c>
      <c r="B13" s="71" t="s">
        <v>2</v>
      </c>
      <c r="C13" s="95">
        <v>2016</v>
      </c>
      <c r="D13" s="95" t="s">
        <v>50</v>
      </c>
      <c r="E13" s="96" t="s">
        <v>474</v>
      </c>
      <c r="F13" s="85" t="s">
        <v>69</v>
      </c>
      <c r="G13" s="17" t="s">
        <v>29</v>
      </c>
      <c r="H13" s="97">
        <v>3631</v>
      </c>
      <c r="I13" s="98">
        <v>42656</v>
      </c>
      <c r="J13" s="99">
        <v>460525</v>
      </c>
      <c r="K13" s="103">
        <v>1</v>
      </c>
      <c r="L13" s="90" t="s">
        <v>631</v>
      </c>
      <c r="M13" s="93" t="s">
        <v>652</v>
      </c>
    </row>
    <row r="14" spans="1:13" ht="25.5" x14ac:dyDescent="0.25">
      <c r="A14" s="105">
        <v>9</v>
      </c>
      <c r="B14" s="73" t="s">
        <v>2</v>
      </c>
      <c r="C14" s="95">
        <v>2016</v>
      </c>
      <c r="D14" s="95" t="s">
        <v>53</v>
      </c>
      <c r="E14" s="96" t="s">
        <v>600</v>
      </c>
      <c r="F14" s="85" t="s">
        <v>71</v>
      </c>
      <c r="G14" s="17" t="s">
        <v>44</v>
      </c>
      <c r="H14" s="97">
        <v>3632</v>
      </c>
      <c r="I14" s="98">
        <v>42657</v>
      </c>
      <c r="J14" s="99">
        <v>121320</v>
      </c>
      <c r="K14" s="103">
        <v>24</v>
      </c>
      <c r="L14" s="90" t="s">
        <v>628</v>
      </c>
      <c r="M14" s="93" t="s">
        <v>649</v>
      </c>
    </row>
    <row r="15" spans="1:13" ht="25.5" x14ac:dyDescent="0.25">
      <c r="A15" s="105">
        <v>10</v>
      </c>
      <c r="B15" s="73" t="s">
        <v>0</v>
      </c>
      <c r="C15" s="95">
        <v>2016</v>
      </c>
      <c r="D15" s="95" t="s">
        <v>53</v>
      </c>
      <c r="E15" s="96" t="s">
        <v>603</v>
      </c>
      <c r="F15" s="85" t="s">
        <v>52</v>
      </c>
      <c r="G15" s="17" t="s">
        <v>25</v>
      </c>
      <c r="H15" s="97">
        <v>3633</v>
      </c>
      <c r="I15" s="98">
        <v>42664</v>
      </c>
      <c r="J15" s="99">
        <v>19701</v>
      </c>
      <c r="K15" s="103">
        <v>4</v>
      </c>
      <c r="L15" s="90" t="s">
        <v>633</v>
      </c>
      <c r="M15" s="93" t="s">
        <v>639</v>
      </c>
    </row>
    <row r="16" spans="1:13" ht="25.5" x14ac:dyDescent="0.25">
      <c r="A16" s="105">
        <v>11</v>
      </c>
      <c r="B16" s="73" t="s">
        <v>0</v>
      </c>
      <c r="C16" s="95">
        <v>2016</v>
      </c>
      <c r="D16" s="95" t="s">
        <v>53</v>
      </c>
      <c r="E16" s="96" t="s">
        <v>603</v>
      </c>
      <c r="F16" s="85" t="s">
        <v>52</v>
      </c>
      <c r="G16" s="17" t="s">
        <v>31</v>
      </c>
      <c r="H16" s="97">
        <v>3634</v>
      </c>
      <c r="I16" s="98">
        <v>42664</v>
      </c>
      <c r="J16" s="99">
        <v>102774.99</v>
      </c>
      <c r="K16" s="103">
        <v>10</v>
      </c>
      <c r="L16" s="90" t="s">
        <v>634</v>
      </c>
      <c r="M16" s="93" t="s">
        <v>639</v>
      </c>
    </row>
    <row r="17" spans="1:13" ht="25.5" x14ac:dyDescent="0.25">
      <c r="A17" s="105">
        <v>12</v>
      </c>
      <c r="B17" s="73" t="s">
        <v>2</v>
      </c>
      <c r="C17" s="95">
        <v>2016</v>
      </c>
      <c r="D17" s="95" t="s">
        <v>50</v>
      </c>
      <c r="E17" s="96" t="s">
        <v>602</v>
      </c>
      <c r="F17" s="85" t="s">
        <v>71</v>
      </c>
      <c r="G17" s="17" t="s">
        <v>613</v>
      </c>
      <c r="H17" s="97">
        <v>3635</v>
      </c>
      <c r="I17" s="98">
        <v>42664</v>
      </c>
      <c r="J17" s="99">
        <v>773977.59999999998</v>
      </c>
      <c r="K17" s="103">
        <v>1</v>
      </c>
      <c r="L17" s="90" t="s">
        <v>632</v>
      </c>
      <c r="M17" s="93" t="s">
        <v>653</v>
      </c>
    </row>
    <row r="18" spans="1:13" ht="25.5" x14ac:dyDescent="0.25">
      <c r="A18" s="105">
        <v>13</v>
      </c>
      <c r="B18" s="73" t="s">
        <v>2</v>
      </c>
      <c r="C18" s="95">
        <v>2016</v>
      </c>
      <c r="D18" s="95" t="s">
        <v>50</v>
      </c>
      <c r="E18" s="96" t="s">
        <v>601</v>
      </c>
      <c r="F18" s="85" t="s">
        <v>71</v>
      </c>
      <c r="G18" s="17" t="s">
        <v>612</v>
      </c>
      <c r="H18" s="97">
        <v>3636</v>
      </c>
      <c r="I18" s="98">
        <v>42668</v>
      </c>
      <c r="J18" s="99">
        <v>428300</v>
      </c>
      <c r="K18" s="103">
        <v>1</v>
      </c>
      <c r="L18" s="90" t="s">
        <v>630</v>
      </c>
      <c r="M18" s="93" t="s">
        <v>651</v>
      </c>
    </row>
    <row r="19" spans="1:13" ht="25.5" x14ac:dyDescent="0.25">
      <c r="A19" s="105">
        <v>14</v>
      </c>
      <c r="B19" s="71" t="s">
        <v>6</v>
      </c>
      <c r="C19" s="95">
        <v>2016</v>
      </c>
      <c r="D19" s="95" t="s">
        <v>50</v>
      </c>
      <c r="E19" s="96" t="s">
        <v>597</v>
      </c>
      <c r="F19" s="85" t="s">
        <v>69</v>
      </c>
      <c r="G19" s="17" t="s">
        <v>3</v>
      </c>
      <c r="H19" s="97">
        <v>3637</v>
      </c>
      <c r="I19" s="98">
        <v>42668</v>
      </c>
      <c r="J19" s="99">
        <v>30170</v>
      </c>
      <c r="K19" s="103">
        <v>1</v>
      </c>
      <c r="L19" s="90" t="s">
        <v>618</v>
      </c>
      <c r="M19" s="93" t="s">
        <v>640</v>
      </c>
    </row>
    <row r="20" spans="1:13" ht="25.5" x14ac:dyDescent="0.25">
      <c r="A20" s="105">
        <v>15</v>
      </c>
      <c r="B20" s="71" t="s">
        <v>6</v>
      </c>
      <c r="C20" s="95">
        <v>2016</v>
      </c>
      <c r="D20" s="95" t="s">
        <v>50</v>
      </c>
      <c r="E20" s="96" t="s">
        <v>597</v>
      </c>
      <c r="F20" s="85" t="s">
        <v>69</v>
      </c>
      <c r="G20" s="17" t="s">
        <v>3</v>
      </c>
      <c r="H20" s="97">
        <v>3637</v>
      </c>
      <c r="I20" s="98">
        <v>42668</v>
      </c>
      <c r="J20" s="99">
        <v>26370</v>
      </c>
      <c r="K20" s="103">
        <v>1</v>
      </c>
      <c r="L20" s="90" t="s">
        <v>619</v>
      </c>
      <c r="M20" s="93" t="s">
        <v>641</v>
      </c>
    </row>
    <row r="21" spans="1:13" ht="25.5" x14ac:dyDescent="0.25">
      <c r="A21" s="105">
        <v>16</v>
      </c>
      <c r="B21" s="71" t="s">
        <v>6</v>
      </c>
      <c r="C21" s="95">
        <v>2016</v>
      </c>
      <c r="D21" s="95" t="s">
        <v>50</v>
      </c>
      <c r="E21" s="96" t="s">
        <v>598</v>
      </c>
      <c r="F21" s="85" t="s">
        <v>69</v>
      </c>
      <c r="G21" s="17" t="s">
        <v>316</v>
      </c>
      <c r="H21" s="97">
        <v>3638</v>
      </c>
      <c r="I21" s="98">
        <v>42675</v>
      </c>
      <c r="J21" s="99">
        <v>576000</v>
      </c>
      <c r="K21" s="103">
        <v>1</v>
      </c>
      <c r="L21" s="90" t="s">
        <v>620</v>
      </c>
      <c r="M21" s="93" t="s">
        <v>642</v>
      </c>
    </row>
    <row r="22" spans="1:13" ht="26.25" x14ac:dyDescent="0.25">
      <c r="A22" s="105">
        <v>17</v>
      </c>
      <c r="B22" s="73" t="s">
        <v>0</v>
      </c>
      <c r="C22" s="95">
        <v>2016</v>
      </c>
      <c r="D22" s="95" t="s">
        <v>53</v>
      </c>
      <c r="E22" s="96" t="s">
        <v>596</v>
      </c>
      <c r="F22" s="85" t="s">
        <v>52</v>
      </c>
      <c r="G22" s="17" t="s">
        <v>35</v>
      </c>
      <c r="H22" s="97">
        <v>3639</v>
      </c>
      <c r="I22" s="98">
        <v>42682</v>
      </c>
      <c r="J22" s="99">
        <v>1355.2</v>
      </c>
      <c r="K22" s="103">
        <v>1</v>
      </c>
      <c r="L22" s="90" t="s">
        <v>635</v>
      </c>
      <c r="M22" s="118" t="s">
        <v>639</v>
      </c>
    </row>
    <row r="23" spans="1:13" ht="25.5" x14ac:dyDescent="0.25">
      <c r="A23" s="105">
        <v>18</v>
      </c>
      <c r="B23" s="73" t="s">
        <v>0</v>
      </c>
      <c r="C23" s="95">
        <v>2016</v>
      </c>
      <c r="D23" s="95" t="s">
        <v>53</v>
      </c>
      <c r="E23" s="96" t="s">
        <v>596</v>
      </c>
      <c r="F23" s="85" t="s">
        <v>52</v>
      </c>
      <c r="G23" s="17" t="s">
        <v>25</v>
      </c>
      <c r="H23" s="97">
        <v>3640</v>
      </c>
      <c r="I23" s="98">
        <v>42682</v>
      </c>
      <c r="J23" s="99">
        <v>3529.1</v>
      </c>
      <c r="K23" s="103">
        <v>10</v>
      </c>
      <c r="L23" s="90" t="s">
        <v>616</v>
      </c>
      <c r="M23" s="93" t="s">
        <v>639</v>
      </c>
    </row>
    <row r="24" spans="1:13" ht="25.5" x14ac:dyDescent="0.25">
      <c r="A24" s="105">
        <v>19</v>
      </c>
      <c r="B24" s="71" t="s">
        <v>0</v>
      </c>
      <c r="C24" s="95">
        <v>2016</v>
      </c>
      <c r="D24" s="95" t="s">
        <v>50</v>
      </c>
      <c r="E24" s="96" t="s">
        <v>532</v>
      </c>
      <c r="F24" s="85" t="s">
        <v>422</v>
      </c>
      <c r="G24" s="17" t="s">
        <v>609</v>
      </c>
      <c r="H24" s="97">
        <v>432016000300013</v>
      </c>
      <c r="I24" s="98">
        <v>42657</v>
      </c>
      <c r="J24" s="99">
        <v>74751</v>
      </c>
      <c r="K24" s="103">
        <v>1</v>
      </c>
      <c r="L24" s="90" t="s">
        <v>623</v>
      </c>
      <c r="M24" s="93" t="s">
        <v>169</v>
      </c>
    </row>
    <row r="25" spans="1:13" ht="38.25" x14ac:dyDescent="0.25">
      <c r="A25" s="105">
        <v>20</v>
      </c>
      <c r="B25" s="90" t="s">
        <v>0</v>
      </c>
      <c r="C25" s="95">
        <v>2016</v>
      </c>
      <c r="D25" s="95" t="s">
        <v>50</v>
      </c>
      <c r="E25" s="96" t="s">
        <v>73</v>
      </c>
      <c r="F25" s="85" t="s">
        <v>422</v>
      </c>
      <c r="G25" s="17" t="s">
        <v>615</v>
      </c>
      <c r="H25" s="97">
        <v>432016000300019</v>
      </c>
      <c r="I25" s="98">
        <v>42657</v>
      </c>
      <c r="J25" s="99">
        <v>1500000</v>
      </c>
      <c r="K25" s="103">
        <v>1</v>
      </c>
      <c r="L25" s="90" t="s">
        <v>638</v>
      </c>
      <c r="M25" s="93" t="s">
        <v>657</v>
      </c>
    </row>
    <row r="26" spans="1:13" ht="38.25" x14ac:dyDescent="0.25">
      <c r="A26" s="105">
        <v>21</v>
      </c>
      <c r="B26" s="90" t="s">
        <v>0</v>
      </c>
      <c r="C26" s="95">
        <v>2016</v>
      </c>
      <c r="D26" s="95" t="s">
        <v>50</v>
      </c>
      <c r="E26" s="96" t="s">
        <v>79</v>
      </c>
      <c r="F26" s="85" t="s">
        <v>422</v>
      </c>
      <c r="G26" s="17" t="s">
        <v>614</v>
      </c>
      <c r="H26" s="97">
        <v>432016000300021</v>
      </c>
      <c r="I26" s="98">
        <v>42676</v>
      </c>
      <c r="J26" s="135">
        <v>9338000</v>
      </c>
      <c r="K26" s="103">
        <v>1</v>
      </c>
      <c r="L26" s="90" t="s">
        <v>636</v>
      </c>
      <c r="M26" s="93" t="s">
        <v>654</v>
      </c>
    </row>
    <row r="27" spans="1:13" ht="38.25" x14ac:dyDescent="0.25">
      <c r="A27" s="105">
        <v>22</v>
      </c>
      <c r="B27" s="71" t="s">
        <v>22</v>
      </c>
      <c r="C27" s="95">
        <v>2016</v>
      </c>
      <c r="D27" s="95" t="s">
        <v>50</v>
      </c>
      <c r="E27" s="96" t="s">
        <v>80</v>
      </c>
      <c r="F27" s="85" t="s">
        <v>422</v>
      </c>
      <c r="G27" s="17" t="s">
        <v>607</v>
      </c>
      <c r="H27" s="97">
        <v>432016000300022</v>
      </c>
      <c r="I27" s="98">
        <v>42676</v>
      </c>
      <c r="J27" s="99">
        <v>2300232</v>
      </c>
      <c r="K27" s="103">
        <v>1</v>
      </c>
      <c r="L27" s="90" t="s">
        <v>617</v>
      </c>
      <c r="M27" s="93" t="s">
        <v>346</v>
      </c>
    </row>
    <row r="28" spans="1:13" ht="38.25" x14ac:dyDescent="0.25">
      <c r="A28" s="105">
        <v>23</v>
      </c>
      <c r="B28" s="71" t="s">
        <v>2</v>
      </c>
      <c r="C28" s="95">
        <v>2016</v>
      </c>
      <c r="D28" s="95" t="s">
        <v>50</v>
      </c>
      <c r="E28" s="96" t="s">
        <v>75</v>
      </c>
      <c r="F28" s="85" t="s">
        <v>422</v>
      </c>
      <c r="G28" s="17" t="s">
        <v>608</v>
      </c>
      <c r="H28" s="97">
        <v>432016000300024</v>
      </c>
      <c r="I28" s="98">
        <v>42682</v>
      </c>
      <c r="J28" s="99">
        <v>2130403.36</v>
      </c>
      <c r="K28" s="103">
        <v>1</v>
      </c>
      <c r="L28" s="90" t="s">
        <v>622</v>
      </c>
      <c r="M28" s="93" t="s">
        <v>644</v>
      </c>
    </row>
    <row r="29" spans="1:13" ht="76.5" x14ac:dyDescent="0.25">
      <c r="A29" s="105">
        <v>24</v>
      </c>
      <c r="B29" s="71" t="s">
        <v>64</v>
      </c>
      <c r="C29" s="95">
        <v>2016</v>
      </c>
      <c r="D29" s="95" t="s">
        <v>50</v>
      </c>
      <c r="E29" s="96" t="s">
        <v>74</v>
      </c>
      <c r="F29" s="127" t="s">
        <v>422</v>
      </c>
      <c r="G29" s="17" t="s">
        <v>610</v>
      </c>
      <c r="H29" s="97">
        <v>432016000300033</v>
      </c>
      <c r="I29" s="98">
        <v>42697</v>
      </c>
      <c r="J29" s="99">
        <v>2400000</v>
      </c>
      <c r="K29" s="103">
        <v>1</v>
      </c>
      <c r="L29" s="90" t="s">
        <v>624</v>
      </c>
      <c r="M29" s="93" t="s">
        <v>645</v>
      </c>
    </row>
  </sheetData>
  <pageMargins left="0.7" right="0.7" top="0.75" bottom="0.75" header="0.3" footer="0.3"/>
  <pageSetup scale="62" fitToHeight="0" orientation="landscape"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K2" sqref="K2"/>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style="3" customWidth="1"/>
    <col min="7" max="7" width="34" bestFit="1" customWidth="1"/>
    <col min="8" max="8" width="16.140625" bestFit="1" customWidth="1"/>
    <col min="9" max="9" width="9.85546875" bestFit="1" customWidth="1"/>
    <col min="10" max="10" width="16.5703125" bestFit="1" customWidth="1"/>
    <col min="11" max="11" width="7.140625" bestFit="1" customWidth="1"/>
    <col min="12" max="12" width="32.7109375" style="3" bestFit="1" customWidth="1"/>
    <col min="13" max="13" width="43.42578125" customWidth="1"/>
  </cols>
  <sheetData>
    <row r="1" spans="1:13" x14ac:dyDescent="0.25">
      <c r="B1" s="13"/>
      <c r="C1" s="13" t="s">
        <v>16</v>
      </c>
      <c r="D1" s="13"/>
      <c r="E1" s="13"/>
      <c r="F1" s="125"/>
      <c r="G1" s="9"/>
      <c r="H1" s="9"/>
      <c r="I1" s="8"/>
      <c r="J1" s="8"/>
      <c r="K1" s="8"/>
      <c r="L1" s="11"/>
      <c r="M1" s="12" t="s">
        <v>17</v>
      </c>
    </row>
    <row r="2" spans="1:13" x14ac:dyDescent="0.25">
      <c r="B2" s="13"/>
      <c r="C2" s="13" t="s">
        <v>18</v>
      </c>
      <c r="D2" s="13"/>
      <c r="E2" s="13"/>
      <c r="F2" s="125"/>
      <c r="G2" s="9"/>
      <c r="H2" s="9"/>
      <c r="I2" s="8"/>
      <c r="J2" s="8"/>
      <c r="K2" s="8"/>
      <c r="L2" s="9"/>
      <c r="M2" s="10" t="s">
        <v>658</v>
      </c>
    </row>
    <row r="3" spans="1:13" x14ac:dyDescent="0.25">
      <c r="B3" s="14"/>
      <c r="C3" s="14" t="s">
        <v>19</v>
      </c>
      <c r="D3" s="14"/>
      <c r="E3" s="14"/>
      <c r="F3" s="126"/>
      <c r="G3" s="9"/>
      <c r="H3" s="9"/>
      <c r="I3" s="8"/>
      <c r="J3" s="8"/>
      <c r="K3" s="8"/>
      <c r="L3" s="9"/>
      <c r="M3" s="10" t="s">
        <v>20</v>
      </c>
    </row>
    <row r="4" spans="1:13" x14ac:dyDescent="0.25">
      <c r="H4" s="3"/>
    </row>
    <row r="5" spans="1:13" ht="30" x14ac:dyDescent="0.25">
      <c r="A5" s="4" t="s">
        <v>21</v>
      </c>
      <c r="B5" s="4" t="s">
        <v>8</v>
      </c>
      <c r="C5" t="s">
        <v>65</v>
      </c>
      <c r="D5" t="s">
        <v>66</v>
      </c>
      <c r="E5" t="s">
        <v>67</v>
      </c>
      <c r="F5" s="3" t="s">
        <v>103</v>
      </c>
      <c r="G5" s="5" t="s">
        <v>13</v>
      </c>
      <c r="H5" s="5" t="s">
        <v>11</v>
      </c>
      <c r="I5" s="4" t="s">
        <v>12</v>
      </c>
      <c r="J5" s="4" t="s">
        <v>14</v>
      </c>
      <c r="K5" s="4" t="s">
        <v>9</v>
      </c>
      <c r="L5" s="5" t="s">
        <v>10</v>
      </c>
      <c r="M5" s="5" t="s">
        <v>15</v>
      </c>
    </row>
    <row r="6" spans="1:13" ht="25.5" x14ac:dyDescent="0.25">
      <c r="A6" s="105">
        <v>1</v>
      </c>
      <c r="B6" s="71" t="s">
        <v>64</v>
      </c>
      <c r="C6" s="95">
        <v>2016</v>
      </c>
      <c r="D6" s="95" t="s">
        <v>50</v>
      </c>
      <c r="E6" s="96" t="s">
        <v>111</v>
      </c>
      <c r="F6" s="96" t="s">
        <v>422</v>
      </c>
      <c r="G6" s="17" t="s">
        <v>27</v>
      </c>
      <c r="H6" s="97">
        <v>0</v>
      </c>
      <c r="I6" s="98">
        <v>0</v>
      </c>
      <c r="J6" s="99">
        <v>0</v>
      </c>
      <c r="K6" s="103">
        <v>1</v>
      </c>
      <c r="L6" s="90" t="s">
        <v>684</v>
      </c>
      <c r="M6" s="93" t="s">
        <v>701</v>
      </c>
    </row>
    <row r="7" spans="1:13" ht="25.5" x14ac:dyDescent="0.25">
      <c r="A7" s="105">
        <v>2</v>
      </c>
      <c r="B7" s="71" t="s">
        <v>64</v>
      </c>
      <c r="C7" s="95">
        <v>2016</v>
      </c>
      <c r="D7" s="95" t="s">
        <v>50</v>
      </c>
      <c r="E7" s="96" t="s">
        <v>111</v>
      </c>
      <c r="F7" s="96" t="s">
        <v>422</v>
      </c>
      <c r="G7" s="17" t="s">
        <v>27</v>
      </c>
      <c r="H7" s="97">
        <v>0</v>
      </c>
      <c r="I7" s="98">
        <v>0</v>
      </c>
      <c r="J7" s="99">
        <v>0</v>
      </c>
      <c r="K7" s="103">
        <v>1</v>
      </c>
      <c r="L7" s="90" t="s">
        <v>686</v>
      </c>
      <c r="M7" s="93" t="s">
        <v>701</v>
      </c>
    </row>
    <row r="8" spans="1:13" ht="25.5" x14ac:dyDescent="0.25">
      <c r="A8" s="105">
        <v>3</v>
      </c>
      <c r="B8" s="71" t="s">
        <v>2</v>
      </c>
      <c r="C8" s="95">
        <v>2016</v>
      </c>
      <c r="D8" s="95" t="s">
        <v>50</v>
      </c>
      <c r="E8" s="96" t="s">
        <v>661</v>
      </c>
      <c r="F8" s="96" t="s">
        <v>69</v>
      </c>
      <c r="G8" s="17" t="s">
        <v>5</v>
      </c>
      <c r="H8" s="97">
        <v>3641</v>
      </c>
      <c r="I8" s="98">
        <v>42684</v>
      </c>
      <c r="J8" s="99">
        <v>411640</v>
      </c>
      <c r="K8" s="103">
        <v>59</v>
      </c>
      <c r="L8" s="90" t="s">
        <v>676</v>
      </c>
      <c r="M8" s="93" t="s">
        <v>695</v>
      </c>
    </row>
    <row r="9" spans="1:13" ht="25.5" x14ac:dyDescent="0.25">
      <c r="A9" s="105">
        <v>4</v>
      </c>
      <c r="B9" s="71" t="s">
        <v>4</v>
      </c>
      <c r="C9" s="95">
        <v>2016</v>
      </c>
      <c r="D9" s="95" t="s">
        <v>50</v>
      </c>
      <c r="E9" s="96" t="s">
        <v>662</v>
      </c>
      <c r="F9" s="96" t="s">
        <v>52</v>
      </c>
      <c r="G9" s="17" t="s">
        <v>124</v>
      </c>
      <c r="H9" s="97">
        <v>3642</v>
      </c>
      <c r="I9" s="98">
        <v>42691</v>
      </c>
      <c r="J9" s="99">
        <v>157252.5</v>
      </c>
      <c r="K9" s="103">
        <v>1</v>
      </c>
      <c r="L9" s="90" t="s">
        <v>677</v>
      </c>
      <c r="M9" s="93" t="s">
        <v>696</v>
      </c>
    </row>
    <row r="10" spans="1:13" ht="25.5" x14ac:dyDescent="0.25">
      <c r="A10" s="105">
        <v>5</v>
      </c>
      <c r="B10" s="71" t="s">
        <v>4</v>
      </c>
      <c r="C10" s="95">
        <v>2016</v>
      </c>
      <c r="D10" s="95" t="s">
        <v>50</v>
      </c>
      <c r="E10" s="96" t="s">
        <v>660</v>
      </c>
      <c r="F10" s="96" t="s">
        <v>69</v>
      </c>
      <c r="G10" s="17" t="s">
        <v>124</v>
      </c>
      <c r="H10" s="97">
        <v>3643</v>
      </c>
      <c r="I10" s="98">
        <v>42692</v>
      </c>
      <c r="J10" s="99">
        <v>85675.5</v>
      </c>
      <c r="K10" s="103">
        <v>1</v>
      </c>
      <c r="L10" s="90" t="s">
        <v>673</v>
      </c>
      <c r="M10" s="93" t="s">
        <v>693</v>
      </c>
    </row>
    <row r="11" spans="1:13" ht="25.5" x14ac:dyDescent="0.25">
      <c r="A11" s="105">
        <v>6</v>
      </c>
      <c r="B11" s="71" t="s">
        <v>6</v>
      </c>
      <c r="C11" s="95">
        <v>2016</v>
      </c>
      <c r="D11" s="95" t="s">
        <v>53</v>
      </c>
      <c r="E11" s="96" t="s">
        <v>659</v>
      </c>
      <c r="F11" s="96" t="s">
        <v>52</v>
      </c>
      <c r="G11" s="17" t="s">
        <v>38</v>
      </c>
      <c r="H11" s="97">
        <v>3645</v>
      </c>
      <c r="I11" s="98">
        <v>42702</v>
      </c>
      <c r="J11" s="99">
        <v>154430.28</v>
      </c>
      <c r="K11" s="103">
        <v>4</v>
      </c>
      <c r="L11" s="90" t="s">
        <v>680</v>
      </c>
      <c r="M11" s="93" t="s">
        <v>692</v>
      </c>
    </row>
    <row r="12" spans="1:13" x14ac:dyDescent="0.25">
      <c r="A12" s="105">
        <v>7</v>
      </c>
      <c r="B12" s="71" t="s">
        <v>6</v>
      </c>
      <c r="C12" s="95">
        <v>2016</v>
      </c>
      <c r="D12" s="95" t="s">
        <v>53</v>
      </c>
      <c r="E12" s="96" t="s">
        <v>663</v>
      </c>
      <c r="F12" s="96" t="s">
        <v>52</v>
      </c>
      <c r="G12" s="17" t="s">
        <v>126</v>
      </c>
      <c r="H12" s="97">
        <v>3646</v>
      </c>
      <c r="I12" s="98">
        <v>42702</v>
      </c>
      <c r="J12" s="99">
        <v>385936.65</v>
      </c>
      <c r="K12" s="103">
        <v>4</v>
      </c>
      <c r="L12" s="90" t="s">
        <v>683</v>
      </c>
      <c r="M12" s="93" t="s">
        <v>700</v>
      </c>
    </row>
    <row r="13" spans="1:13" x14ac:dyDescent="0.25">
      <c r="A13" s="105">
        <v>8</v>
      </c>
      <c r="B13" s="71" t="s">
        <v>6</v>
      </c>
      <c r="C13" s="95">
        <v>2016</v>
      </c>
      <c r="D13" s="95" t="s">
        <v>53</v>
      </c>
      <c r="E13" s="96" t="s">
        <v>659</v>
      </c>
      <c r="F13" s="96" t="s">
        <v>52</v>
      </c>
      <c r="G13" s="17" t="s">
        <v>26</v>
      </c>
      <c r="H13" s="97">
        <v>3647</v>
      </c>
      <c r="I13" s="98">
        <v>42702</v>
      </c>
      <c r="J13" s="99">
        <v>109298</v>
      </c>
      <c r="K13" s="103">
        <v>3</v>
      </c>
      <c r="L13" s="90" t="s">
        <v>672</v>
      </c>
      <c r="M13" s="93" t="s">
        <v>692</v>
      </c>
    </row>
    <row r="14" spans="1:13" x14ac:dyDescent="0.25">
      <c r="A14" s="105">
        <v>9</v>
      </c>
      <c r="B14" s="71" t="s">
        <v>6</v>
      </c>
      <c r="C14" s="95">
        <v>2016</v>
      </c>
      <c r="D14" s="95" t="s">
        <v>53</v>
      </c>
      <c r="E14" s="96" t="s">
        <v>663</v>
      </c>
      <c r="F14" s="96" t="s">
        <v>52</v>
      </c>
      <c r="G14" s="17" t="s">
        <v>669</v>
      </c>
      <c r="H14" s="97">
        <v>3648</v>
      </c>
      <c r="I14" s="98">
        <v>42702</v>
      </c>
      <c r="J14" s="99">
        <v>251005.92</v>
      </c>
      <c r="K14" s="103">
        <v>4</v>
      </c>
      <c r="L14" s="90" t="s">
        <v>682</v>
      </c>
      <c r="M14" s="93" t="s">
        <v>700</v>
      </c>
    </row>
    <row r="15" spans="1:13" x14ac:dyDescent="0.25">
      <c r="A15" s="105">
        <v>10</v>
      </c>
      <c r="B15" s="71" t="s">
        <v>6</v>
      </c>
      <c r="C15" s="95">
        <v>2016</v>
      </c>
      <c r="D15" s="95" t="s">
        <v>53</v>
      </c>
      <c r="E15" s="96" t="s">
        <v>659</v>
      </c>
      <c r="F15" s="96" t="s">
        <v>52</v>
      </c>
      <c r="G15" s="17" t="s">
        <v>25</v>
      </c>
      <c r="H15" s="97">
        <v>3649</v>
      </c>
      <c r="I15" s="98">
        <v>42702</v>
      </c>
      <c r="J15" s="99">
        <v>98054.91</v>
      </c>
      <c r="K15" s="103">
        <v>3</v>
      </c>
      <c r="L15" s="90" t="s">
        <v>681</v>
      </c>
      <c r="M15" s="93" t="s">
        <v>692</v>
      </c>
    </row>
    <row r="16" spans="1:13" ht="25.5" x14ac:dyDescent="0.25">
      <c r="A16" s="105">
        <v>11</v>
      </c>
      <c r="B16" s="71" t="s">
        <v>2</v>
      </c>
      <c r="C16" s="95">
        <v>2016</v>
      </c>
      <c r="D16" s="95" t="s">
        <v>50</v>
      </c>
      <c r="E16" s="96" t="s">
        <v>665</v>
      </c>
      <c r="F16" s="96" t="s">
        <v>52</v>
      </c>
      <c r="G16" s="17" t="s">
        <v>49</v>
      </c>
      <c r="H16" s="97">
        <v>3650</v>
      </c>
      <c r="I16" s="98">
        <v>42709</v>
      </c>
      <c r="J16" s="99">
        <v>125000</v>
      </c>
      <c r="K16" s="103">
        <v>1</v>
      </c>
      <c r="L16" s="90" t="s">
        <v>691</v>
      </c>
      <c r="M16" s="93" t="s">
        <v>707</v>
      </c>
    </row>
    <row r="17" spans="1:13" x14ac:dyDescent="0.25">
      <c r="A17" s="105">
        <v>12</v>
      </c>
      <c r="B17" s="71" t="s">
        <v>1</v>
      </c>
      <c r="C17" s="95">
        <v>2016</v>
      </c>
      <c r="D17" s="95" t="s">
        <v>50</v>
      </c>
      <c r="E17" s="96" t="s">
        <v>228</v>
      </c>
      <c r="F17" s="96" t="s">
        <v>664</v>
      </c>
      <c r="G17" s="17" t="s">
        <v>670</v>
      </c>
      <c r="H17" s="123">
        <v>432016000300027</v>
      </c>
      <c r="I17" s="98">
        <v>42683</v>
      </c>
      <c r="J17" s="99">
        <v>99360</v>
      </c>
      <c r="K17" s="103">
        <v>1</v>
      </c>
      <c r="L17" s="90" t="s">
        <v>687</v>
      </c>
      <c r="M17" s="118" t="s">
        <v>703</v>
      </c>
    </row>
    <row r="18" spans="1:13" x14ac:dyDescent="0.25">
      <c r="A18" s="105">
        <v>13</v>
      </c>
      <c r="B18" s="74" t="s">
        <v>2</v>
      </c>
      <c r="C18" s="95">
        <v>2016</v>
      </c>
      <c r="D18" s="95" t="s">
        <v>50</v>
      </c>
      <c r="E18" s="96" t="s">
        <v>76</v>
      </c>
      <c r="F18" s="96" t="s">
        <v>422</v>
      </c>
      <c r="G18" s="17" t="s">
        <v>671</v>
      </c>
      <c r="H18" s="97">
        <v>432016000300028</v>
      </c>
      <c r="I18" s="98">
        <v>42691</v>
      </c>
      <c r="J18" s="99">
        <v>2158240</v>
      </c>
      <c r="K18" s="103">
        <v>1</v>
      </c>
      <c r="L18" s="90" t="s">
        <v>688</v>
      </c>
      <c r="M18" s="93" t="s">
        <v>704</v>
      </c>
    </row>
    <row r="19" spans="1:13" ht="25.5" x14ac:dyDescent="0.25">
      <c r="A19" s="105">
        <v>14</v>
      </c>
      <c r="B19" s="74" t="s">
        <v>2</v>
      </c>
      <c r="C19" s="95">
        <v>2016</v>
      </c>
      <c r="D19" s="95" t="s">
        <v>50</v>
      </c>
      <c r="E19" s="96" t="s">
        <v>76</v>
      </c>
      <c r="F19" s="96" t="s">
        <v>422</v>
      </c>
      <c r="G19" s="17" t="s">
        <v>671</v>
      </c>
      <c r="H19" s="97">
        <v>432016000300028</v>
      </c>
      <c r="I19" s="98">
        <v>42718</v>
      </c>
      <c r="J19" s="99">
        <v>440832</v>
      </c>
      <c r="K19" s="103">
        <v>1</v>
      </c>
      <c r="L19" s="90" t="s">
        <v>689</v>
      </c>
      <c r="M19" s="93" t="s">
        <v>705</v>
      </c>
    </row>
    <row r="20" spans="1:13" ht="25.5" x14ac:dyDescent="0.25">
      <c r="A20" s="105">
        <v>15</v>
      </c>
      <c r="B20" s="71" t="s">
        <v>64</v>
      </c>
      <c r="C20" s="95">
        <v>2016</v>
      </c>
      <c r="D20" s="95" t="s">
        <v>50</v>
      </c>
      <c r="E20" s="96" t="s">
        <v>111</v>
      </c>
      <c r="F20" s="96" t="s">
        <v>422</v>
      </c>
      <c r="G20" s="17" t="s">
        <v>543</v>
      </c>
      <c r="H20" s="97">
        <v>432016000300029</v>
      </c>
      <c r="I20" s="98">
        <v>42695</v>
      </c>
      <c r="J20" s="99">
        <v>0</v>
      </c>
      <c r="K20" s="103">
        <v>1</v>
      </c>
      <c r="L20" s="90" t="s">
        <v>685</v>
      </c>
      <c r="M20" s="93" t="s">
        <v>702</v>
      </c>
    </row>
    <row r="21" spans="1:13" ht="25.5" x14ac:dyDescent="0.25">
      <c r="A21" s="105">
        <v>16</v>
      </c>
      <c r="B21" s="73" t="s">
        <v>6</v>
      </c>
      <c r="C21" s="95">
        <v>2016</v>
      </c>
      <c r="D21" s="95" t="s">
        <v>50</v>
      </c>
      <c r="E21" s="96" t="s">
        <v>109</v>
      </c>
      <c r="F21" s="96" t="s">
        <v>422</v>
      </c>
      <c r="G21" s="17" t="s">
        <v>42</v>
      </c>
      <c r="H21" s="97">
        <v>432016000300030</v>
      </c>
      <c r="I21" s="98">
        <v>42695</v>
      </c>
      <c r="J21" s="99">
        <v>2236000</v>
      </c>
      <c r="K21" s="103">
        <v>500</v>
      </c>
      <c r="L21" s="90" t="s">
        <v>674</v>
      </c>
      <c r="M21" s="93" t="s">
        <v>165</v>
      </c>
    </row>
    <row r="22" spans="1:13" ht="38.25" x14ac:dyDescent="0.25">
      <c r="A22" s="105">
        <v>17</v>
      </c>
      <c r="B22" s="73" t="s">
        <v>64</v>
      </c>
      <c r="C22" s="95">
        <v>2016</v>
      </c>
      <c r="D22" s="95" t="s">
        <v>50</v>
      </c>
      <c r="E22" s="96" t="s">
        <v>105</v>
      </c>
      <c r="F22" s="96" t="s">
        <v>422</v>
      </c>
      <c r="G22" s="71" t="s">
        <v>32</v>
      </c>
      <c r="H22" s="97">
        <v>432016000300031</v>
      </c>
      <c r="I22" s="98">
        <v>42695</v>
      </c>
      <c r="J22" s="99">
        <v>12611468.799999999</v>
      </c>
      <c r="K22" s="103">
        <v>1</v>
      </c>
      <c r="L22" s="90" t="s">
        <v>690</v>
      </c>
      <c r="M22" s="93" t="s">
        <v>706</v>
      </c>
    </row>
    <row r="23" spans="1:13" ht="38.25" x14ac:dyDescent="0.25">
      <c r="A23" s="105">
        <v>18</v>
      </c>
      <c r="B23" s="71" t="s">
        <v>6</v>
      </c>
      <c r="C23" s="95">
        <v>2016</v>
      </c>
      <c r="D23" s="95" t="s">
        <v>50</v>
      </c>
      <c r="E23" s="96" t="s">
        <v>110</v>
      </c>
      <c r="F23" s="96" t="s">
        <v>422</v>
      </c>
      <c r="G23" s="17" t="s">
        <v>668</v>
      </c>
      <c r="H23" s="97">
        <v>432016000300032</v>
      </c>
      <c r="I23" s="98">
        <v>42696</v>
      </c>
      <c r="J23" s="99">
        <v>165000</v>
      </c>
      <c r="K23" s="103">
        <v>1</v>
      </c>
      <c r="L23" s="90" t="s">
        <v>679</v>
      </c>
      <c r="M23" s="93" t="s">
        <v>699</v>
      </c>
    </row>
    <row r="24" spans="1:13" ht="102" x14ac:dyDescent="0.25">
      <c r="A24" s="105">
        <v>19</v>
      </c>
      <c r="B24" s="71" t="s">
        <v>64</v>
      </c>
      <c r="C24" s="95">
        <v>2016</v>
      </c>
      <c r="D24" s="95" t="s">
        <v>50</v>
      </c>
      <c r="E24" s="96" t="s">
        <v>114</v>
      </c>
      <c r="F24" s="96" t="s">
        <v>422</v>
      </c>
      <c r="G24" s="17" t="s">
        <v>666</v>
      </c>
      <c r="H24" s="97">
        <v>432016000300034</v>
      </c>
      <c r="I24" s="98">
        <v>42697</v>
      </c>
      <c r="J24" s="99">
        <v>3350000</v>
      </c>
      <c r="K24" s="103">
        <v>1</v>
      </c>
      <c r="L24" s="90" t="s">
        <v>675</v>
      </c>
      <c r="M24" s="93" t="s">
        <v>694</v>
      </c>
    </row>
    <row r="25" spans="1:13" ht="38.25" x14ac:dyDescent="0.25">
      <c r="A25" s="105">
        <v>20</v>
      </c>
      <c r="B25" s="71" t="s">
        <v>64</v>
      </c>
      <c r="C25" s="95">
        <v>2016</v>
      </c>
      <c r="D25" s="95" t="s">
        <v>50</v>
      </c>
      <c r="E25" s="96" t="s">
        <v>229</v>
      </c>
      <c r="F25" s="96" t="s">
        <v>422</v>
      </c>
      <c r="G25" s="136" t="s">
        <v>667</v>
      </c>
      <c r="H25" s="97">
        <v>432016000300036</v>
      </c>
      <c r="I25" s="98">
        <v>42712</v>
      </c>
      <c r="J25" s="99">
        <v>6076000</v>
      </c>
      <c r="K25" s="103">
        <v>1</v>
      </c>
      <c r="L25" s="90" t="s">
        <v>678</v>
      </c>
      <c r="M25" s="93" t="s">
        <v>697</v>
      </c>
    </row>
    <row r="26" spans="1:13" ht="25.5" x14ac:dyDescent="0.25">
      <c r="A26" s="105">
        <v>21</v>
      </c>
      <c r="B26" s="71" t="s">
        <v>64</v>
      </c>
      <c r="C26" s="95">
        <v>2016</v>
      </c>
      <c r="D26" s="95" t="s">
        <v>50</v>
      </c>
      <c r="E26" s="96" t="s">
        <v>229</v>
      </c>
      <c r="F26" s="96" t="s">
        <v>422</v>
      </c>
      <c r="G26" s="17" t="s">
        <v>667</v>
      </c>
      <c r="H26" s="97">
        <v>432016000300036</v>
      </c>
      <c r="I26" s="98">
        <v>42712</v>
      </c>
      <c r="J26" s="99">
        <v>3136000</v>
      </c>
      <c r="K26" s="103">
        <v>1</v>
      </c>
      <c r="L26" s="90" t="s">
        <v>678</v>
      </c>
      <c r="M26" s="93" t="s">
        <v>698</v>
      </c>
    </row>
  </sheetData>
  <pageMargins left="0.7" right="0.7" top="0.75" bottom="0.75" header="0.3" footer="0.3"/>
  <pageSetup scale="62" fitToHeight="0" orientation="landscape"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election activeCell="K9" sqref="K9"/>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style="3" customWidth="1"/>
    <col min="7" max="7" width="34" bestFit="1" customWidth="1"/>
    <col min="8" max="8" width="16.140625" bestFit="1" customWidth="1"/>
    <col min="9" max="9" width="9.85546875" bestFit="1" customWidth="1"/>
    <col min="10" max="10" width="16.5703125" bestFit="1" customWidth="1"/>
    <col min="11" max="11" width="7.140625" style="6" bestFit="1" customWidth="1"/>
    <col min="12" max="12" width="32.7109375" style="3" bestFit="1" customWidth="1"/>
    <col min="13" max="13" width="43.42578125" customWidth="1"/>
  </cols>
  <sheetData>
    <row r="1" spans="1:13" x14ac:dyDescent="0.25">
      <c r="B1" s="13"/>
      <c r="C1" s="13" t="s">
        <v>16</v>
      </c>
      <c r="D1" s="13"/>
      <c r="E1" s="13"/>
      <c r="F1" s="125"/>
      <c r="G1" s="9"/>
      <c r="H1" s="9"/>
      <c r="I1" s="8"/>
      <c r="J1" s="8"/>
      <c r="K1" s="142"/>
      <c r="L1" s="11"/>
      <c r="M1" s="12" t="s">
        <v>17</v>
      </c>
    </row>
    <row r="2" spans="1:13" x14ac:dyDescent="0.25">
      <c r="B2" s="13"/>
      <c r="C2" s="13" t="s">
        <v>18</v>
      </c>
      <c r="D2" s="13"/>
      <c r="E2" s="13"/>
      <c r="F2" s="125"/>
      <c r="G2" s="9"/>
      <c r="H2" s="9"/>
      <c r="I2" s="8"/>
      <c r="J2" s="8"/>
      <c r="K2" s="142"/>
      <c r="L2" s="9"/>
      <c r="M2" s="10" t="s">
        <v>708</v>
      </c>
    </row>
    <row r="3" spans="1:13" x14ac:dyDescent="0.25">
      <c r="B3" s="14"/>
      <c r="C3" s="14" t="s">
        <v>19</v>
      </c>
      <c r="D3" s="14"/>
      <c r="E3" s="14"/>
      <c r="F3" s="126"/>
      <c r="G3" s="9"/>
      <c r="H3" s="9"/>
      <c r="I3" s="8"/>
      <c r="J3" s="8"/>
      <c r="K3" s="142"/>
      <c r="L3" s="9"/>
      <c r="M3" s="10" t="s">
        <v>20</v>
      </c>
    </row>
    <row r="4" spans="1:13" x14ac:dyDescent="0.25">
      <c r="H4" s="3"/>
    </row>
    <row r="5" spans="1:13" ht="30" x14ac:dyDescent="0.25">
      <c r="A5" s="4" t="s">
        <v>21</v>
      </c>
      <c r="B5" s="4" t="s">
        <v>8</v>
      </c>
      <c r="C5" t="s">
        <v>65</v>
      </c>
      <c r="D5" t="s">
        <v>66</v>
      </c>
      <c r="E5" t="s">
        <v>67</v>
      </c>
      <c r="F5" s="3" t="s">
        <v>103</v>
      </c>
      <c r="G5" s="5" t="s">
        <v>13</v>
      </c>
      <c r="H5" s="5" t="s">
        <v>11</v>
      </c>
      <c r="I5" s="4" t="s">
        <v>12</v>
      </c>
      <c r="J5" s="4" t="s">
        <v>14</v>
      </c>
      <c r="K5" s="4" t="s">
        <v>9</v>
      </c>
      <c r="L5" s="5" t="s">
        <v>10</v>
      </c>
      <c r="M5" s="5" t="s">
        <v>15</v>
      </c>
    </row>
    <row r="6" spans="1:13" ht="38.25" x14ac:dyDescent="0.25">
      <c r="A6" s="105">
        <v>1</v>
      </c>
      <c r="B6" s="71" t="s">
        <v>4</v>
      </c>
      <c r="C6" s="95">
        <v>2016</v>
      </c>
      <c r="D6" s="95" t="s">
        <v>50</v>
      </c>
      <c r="E6" s="96" t="s">
        <v>113</v>
      </c>
      <c r="F6" s="85" t="s">
        <v>422</v>
      </c>
      <c r="G6" s="17" t="s">
        <v>27</v>
      </c>
      <c r="H6" s="97">
        <v>0</v>
      </c>
      <c r="I6" s="98">
        <v>0</v>
      </c>
      <c r="J6" s="99">
        <v>0</v>
      </c>
      <c r="K6" s="103">
        <v>1</v>
      </c>
      <c r="L6" s="90" t="s">
        <v>744</v>
      </c>
      <c r="M6" s="93" t="s">
        <v>774</v>
      </c>
    </row>
    <row r="7" spans="1:13" x14ac:dyDescent="0.25">
      <c r="A7" s="105">
        <v>2</v>
      </c>
      <c r="B7" s="90" t="s">
        <v>6</v>
      </c>
      <c r="C7" s="95">
        <v>2016</v>
      </c>
      <c r="D7" s="95" t="s">
        <v>50</v>
      </c>
      <c r="E7" s="96" t="s">
        <v>659</v>
      </c>
      <c r="F7" s="85" t="s">
        <v>52</v>
      </c>
      <c r="G7" s="90" t="s">
        <v>27</v>
      </c>
      <c r="H7" s="97">
        <v>0</v>
      </c>
      <c r="I7" s="98">
        <v>0</v>
      </c>
      <c r="J7" s="129">
        <v>0</v>
      </c>
      <c r="K7" s="89">
        <v>3</v>
      </c>
      <c r="L7" s="90" t="s">
        <v>752</v>
      </c>
      <c r="M7" s="93" t="s">
        <v>692</v>
      </c>
    </row>
    <row r="8" spans="1:13" ht="25.5" x14ac:dyDescent="0.25">
      <c r="A8" s="105">
        <v>3</v>
      </c>
      <c r="B8" s="90" t="s">
        <v>6</v>
      </c>
      <c r="C8" s="95">
        <v>2016</v>
      </c>
      <c r="D8" s="95" t="s">
        <v>50</v>
      </c>
      <c r="E8" s="96" t="s">
        <v>710</v>
      </c>
      <c r="F8" s="85" t="s">
        <v>422</v>
      </c>
      <c r="G8" s="90" t="s">
        <v>725</v>
      </c>
      <c r="H8" s="97">
        <v>0</v>
      </c>
      <c r="I8" s="98">
        <v>0</v>
      </c>
      <c r="J8" s="129">
        <v>0</v>
      </c>
      <c r="K8" s="89">
        <v>1</v>
      </c>
      <c r="L8" s="90" t="s">
        <v>754</v>
      </c>
      <c r="M8" s="93" t="s">
        <v>781</v>
      </c>
    </row>
    <row r="9" spans="1:13" ht="25.5" x14ac:dyDescent="0.25">
      <c r="A9" s="105">
        <v>4</v>
      </c>
      <c r="B9" s="90" t="s">
        <v>1</v>
      </c>
      <c r="C9" s="95">
        <v>2016</v>
      </c>
      <c r="D9" s="95" t="s">
        <v>50</v>
      </c>
      <c r="E9" s="96" t="s">
        <v>196</v>
      </c>
      <c r="F9" s="127" t="s">
        <v>422</v>
      </c>
      <c r="G9" s="90" t="s">
        <v>122</v>
      </c>
      <c r="H9" s="97">
        <v>0</v>
      </c>
      <c r="I9" s="98">
        <v>0</v>
      </c>
      <c r="J9" s="129">
        <v>0</v>
      </c>
      <c r="K9" s="89">
        <v>1</v>
      </c>
      <c r="L9" s="90" t="s">
        <v>760</v>
      </c>
      <c r="M9" s="93" t="s">
        <v>786</v>
      </c>
    </row>
    <row r="10" spans="1:13" ht="25.5" x14ac:dyDescent="0.25">
      <c r="A10" s="105">
        <v>5</v>
      </c>
      <c r="B10" s="90" t="s">
        <v>1</v>
      </c>
      <c r="C10" s="95">
        <v>2016</v>
      </c>
      <c r="D10" s="95" t="s">
        <v>50</v>
      </c>
      <c r="E10" s="96" t="s">
        <v>113</v>
      </c>
      <c r="F10" s="85" t="s">
        <v>422</v>
      </c>
      <c r="G10" s="90" t="s">
        <v>725</v>
      </c>
      <c r="H10" s="97">
        <v>0</v>
      </c>
      <c r="I10" s="98">
        <v>0</v>
      </c>
      <c r="J10" s="129">
        <v>0</v>
      </c>
      <c r="K10" s="89">
        <v>1</v>
      </c>
      <c r="L10" s="90" t="s">
        <v>765</v>
      </c>
      <c r="M10" s="93" t="s">
        <v>786</v>
      </c>
    </row>
    <row r="11" spans="1:13" ht="25.5" x14ac:dyDescent="0.25">
      <c r="A11" s="105">
        <v>6</v>
      </c>
      <c r="B11" s="71" t="s">
        <v>6</v>
      </c>
      <c r="C11" s="95">
        <v>2016</v>
      </c>
      <c r="D11" s="95" t="s">
        <v>50</v>
      </c>
      <c r="E11" s="96" t="s">
        <v>659</v>
      </c>
      <c r="F11" s="85" t="s">
        <v>52</v>
      </c>
      <c r="G11" s="17" t="s">
        <v>38</v>
      </c>
      <c r="H11" s="97">
        <v>3645</v>
      </c>
      <c r="I11" s="98">
        <v>42705</v>
      </c>
      <c r="J11" s="99">
        <f>276*560</f>
        <v>154560</v>
      </c>
      <c r="K11" s="103">
        <v>3</v>
      </c>
      <c r="L11" s="90" t="s">
        <v>738</v>
      </c>
      <c r="M11" s="93" t="s">
        <v>692</v>
      </c>
    </row>
    <row r="12" spans="1:13" x14ac:dyDescent="0.25">
      <c r="A12" s="105">
        <v>7</v>
      </c>
      <c r="B12" s="71" t="s">
        <v>6</v>
      </c>
      <c r="C12" s="95">
        <v>2016</v>
      </c>
      <c r="D12" s="95" t="s">
        <v>50</v>
      </c>
      <c r="E12" s="96" t="s">
        <v>659</v>
      </c>
      <c r="F12" s="85" t="s">
        <v>52</v>
      </c>
      <c r="G12" s="17" t="s">
        <v>25</v>
      </c>
      <c r="H12" s="97">
        <v>3649</v>
      </c>
      <c r="I12" s="98">
        <v>42705</v>
      </c>
      <c r="J12" s="99">
        <v>98054.91</v>
      </c>
      <c r="K12" s="103">
        <v>3</v>
      </c>
      <c r="L12" s="90" t="s">
        <v>737</v>
      </c>
      <c r="M12" s="93" t="s">
        <v>692</v>
      </c>
    </row>
    <row r="13" spans="1:13" ht="25.5" x14ac:dyDescent="0.25">
      <c r="A13" s="105">
        <v>8</v>
      </c>
      <c r="B13" s="71" t="s">
        <v>6</v>
      </c>
      <c r="C13" s="95">
        <v>2016</v>
      </c>
      <c r="D13" s="95" t="s">
        <v>50</v>
      </c>
      <c r="E13" s="96" t="s">
        <v>711</v>
      </c>
      <c r="F13" s="85" t="s">
        <v>69</v>
      </c>
      <c r="G13" s="17" t="s">
        <v>718</v>
      </c>
      <c r="H13" s="97">
        <v>3651</v>
      </c>
      <c r="I13" s="98">
        <v>42709</v>
      </c>
      <c r="J13" s="99">
        <v>313200</v>
      </c>
      <c r="K13" s="103">
        <v>1</v>
      </c>
      <c r="L13" s="90" t="s">
        <v>739</v>
      </c>
      <c r="M13" s="93" t="s">
        <v>769</v>
      </c>
    </row>
    <row r="14" spans="1:13" ht="25.5" x14ac:dyDescent="0.25">
      <c r="A14" s="105">
        <v>9</v>
      </c>
      <c r="B14" s="71" t="s">
        <v>6</v>
      </c>
      <c r="C14" s="95">
        <v>2016</v>
      </c>
      <c r="D14" s="95" t="s">
        <v>50</v>
      </c>
      <c r="E14" s="96" t="s">
        <v>712</v>
      </c>
      <c r="F14" s="85" t="s">
        <v>422</v>
      </c>
      <c r="G14" s="17" t="s">
        <v>3</v>
      </c>
      <c r="H14" s="97">
        <v>3652</v>
      </c>
      <c r="I14" s="98">
        <v>42713</v>
      </c>
      <c r="J14" s="99">
        <v>17260</v>
      </c>
      <c r="K14" s="103">
        <v>1</v>
      </c>
      <c r="L14" s="90" t="s">
        <v>740</v>
      </c>
      <c r="M14" s="93" t="s">
        <v>770</v>
      </c>
    </row>
    <row r="15" spans="1:13" ht="25.5" x14ac:dyDescent="0.25">
      <c r="A15" s="105">
        <v>10</v>
      </c>
      <c r="B15" s="90" t="s">
        <v>64</v>
      </c>
      <c r="C15" s="95">
        <v>2016</v>
      </c>
      <c r="D15" s="95" t="s">
        <v>50</v>
      </c>
      <c r="E15" s="96" t="s">
        <v>716</v>
      </c>
      <c r="F15" s="85" t="s">
        <v>71</v>
      </c>
      <c r="G15" s="90" t="s">
        <v>32</v>
      </c>
      <c r="H15" s="97">
        <v>3653</v>
      </c>
      <c r="I15" s="128">
        <v>42719</v>
      </c>
      <c r="J15" s="129">
        <v>900000</v>
      </c>
      <c r="K15" s="89">
        <v>1</v>
      </c>
      <c r="L15" s="90" t="s">
        <v>763</v>
      </c>
      <c r="M15" s="93" t="s">
        <v>789</v>
      </c>
    </row>
    <row r="16" spans="1:13" ht="25.5" x14ac:dyDescent="0.25">
      <c r="A16" s="105">
        <v>11</v>
      </c>
      <c r="B16" s="90" t="s">
        <v>64</v>
      </c>
      <c r="C16" s="95">
        <v>2016</v>
      </c>
      <c r="D16" s="95" t="s">
        <v>50</v>
      </c>
      <c r="E16" s="96" t="s">
        <v>74</v>
      </c>
      <c r="F16" s="85" t="s">
        <v>422</v>
      </c>
      <c r="G16" s="90" t="s">
        <v>610</v>
      </c>
      <c r="H16" s="97">
        <v>432016000300033</v>
      </c>
      <c r="I16" s="128">
        <v>42712</v>
      </c>
      <c r="J16" s="129">
        <v>1161990</v>
      </c>
      <c r="K16" s="89">
        <v>1</v>
      </c>
      <c r="L16" s="90" t="s">
        <v>624</v>
      </c>
      <c r="M16" s="93" t="s">
        <v>790</v>
      </c>
    </row>
    <row r="17" spans="1:13" ht="25.5" x14ac:dyDescent="0.25">
      <c r="A17" s="105">
        <v>12</v>
      </c>
      <c r="B17" s="74" t="s">
        <v>2</v>
      </c>
      <c r="C17" s="95">
        <v>2016</v>
      </c>
      <c r="D17" s="113" t="s">
        <v>50</v>
      </c>
      <c r="E17" s="104" t="s">
        <v>118</v>
      </c>
      <c r="F17" s="85" t="s">
        <v>422</v>
      </c>
      <c r="G17" s="17" t="s">
        <v>719</v>
      </c>
      <c r="H17" s="97">
        <v>432016000300038</v>
      </c>
      <c r="I17" s="98">
        <v>42712</v>
      </c>
      <c r="J17" s="99">
        <v>462080</v>
      </c>
      <c r="K17" s="103">
        <v>1</v>
      </c>
      <c r="L17" s="90" t="s">
        <v>741</v>
      </c>
      <c r="M17" s="93" t="s">
        <v>771</v>
      </c>
    </row>
    <row r="18" spans="1:13" ht="63.75" x14ac:dyDescent="0.25">
      <c r="A18" s="105">
        <v>13</v>
      </c>
      <c r="B18" s="90" t="s">
        <v>2</v>
      </c>
      <c r="C18" s="95">
        <v>2016</v>
      </c>
      <c r="D18" s="95" t="s">
        <v>50</v>
      </c>
      <c r="E18" s="96" t="s">
        <v>227</v>
      </c>
      <c r="F18" s="85" t="s">
        <v>422</v>
      </c>
      <c r="G18" s="90" t="s">
        <v>724</v>
      </c>
      <c r="H18" s="97">
        <v>432016000300039</v>
      </c>
      <c r="I18" s="128">
        <v>42713</v>
      </c>
      <c r="J18" s="129">
        <f>6500*560</f>
        <v>3640000</v>
      </c>
      <c r="K18" s="89">
        <v>1</v>
      </c>
      <c r="L18" s="90" t="s">
        <v>753</v>
      </c>
      <c r="M18" s="93" t="s">
        <v>643</v>
      </c>
    </row>
    <row r="19" spans="1:13" ht="38.25" x14ac:dyDescent="0.25">
      <c r="A19" s="105">
        <v>14</v>
      </c>
      <c r="B19" s="71" t="s">
        <v>2</v>
      </c>
      <c r="C19" s="95">
        <v>2016</v>
      </c>
      <c r="D19" s="95" t="s">
        <v>50</v>
      </c>
      <c r="E19" s="96" t="s">
        <v>215</v>
      </c>
      <c r="F19" s="85" t="s">
        <v>422</v>
      </c>
      <c r="G19" s="17" t="s">
        <v>28</v>
      </c>
      <c r="H19" s="97">
        <v>432016000300040</v>
      </c>
      <c r="I19" s="98">
        <v>42713</v>
      </c>
      <c r="J19" s="99">
        <v>1680000</v>
      </c>
      <c r="K19" s="103">
        <v>1</v>
      </c>
      <c r="L19" s="90" t="s">
        <v>731</v>
      </c>
      <c r="M19" s="93" t="s">
        <v>766</v>
      </c>
    </row>
    <row r="20" spans="1:13" ht="25.5" x14ac:dyDescent="0.25">
      <c r="A20" s="105">
        <v>15</v>
      </c>
      <c r="B20" s="71" t="s">
        <v>0</v>
      </c>
      <c r="C20" s="95">
        <v>2016</v>
      </c>
      <c r="D20" s="95" t="s">
        <v>50</v>
      </c>
      <c r="E20" s="96" t="s">
        <v>107</v>
      </c>
      <c r="F20" s="85" t="s">
        <v>422</v>
      </c>
      <c r="G20" s="17" t="s">
        <v>126</v>
      </c>
      <c r="H20" s="97">
        <v>432016000300042</v>
      </c>
      <c r="I20" s="98">
        <v>42716</v>
      </c>
      <c r="J20" s="99">
        <v>2946800</v>
      </c>
      <c r="K20" s="103">
        <v>2</v>
      </c>
      <c r="L20" s="90" t="s">
        <v>733</v>
      </c>
      <c r="M20" s="93" t="s">
        <v>648</v>
      </c>
    </row>
    <row r="21" spans="1:13" ht="25.5" x14ac:dyDescent="0.25">
      <c r="A21" s="105">
        <v>16</v>
      </c>
      <c r="B21" s="71" t="s">
        <v>2</v>
      </c>
      <c r="C21" s="95">
        <v>2016</v>
      </c>
      <c r="D21" s="95" t="s">
        <v>50</v>
      </c>
      <c r="E21" s="96" t="s">
        <v>115</v>
      </c>
      <c r="F21" s="85" t="s">
        <v>422</v>
      </c>
      <c r="G21" s="17" t="s">
        <v>721</v>
      </c>
      <c r="H21" s="97">
        <v>432016000300044</v>
      </c>
      <c r="I21" s="98">
        <v>42716</v>
      </c>
      <c r="J21" s="99">
        <v>403626</v>
      </c>
      <c r="K21" s="103">
        <v>1</v>
      </c>
      <c r="L21" s="90" t="s">
        <v>745</v>
      </c>
      <c r="M21" s="93" t="s">
        <v>584</v>
      </c>
    </row>
    <row r="22" spans="1:13" ht="25.5" x14ac:dyDescent="0.25">
      <c r="A22" s="105">
        <v>17</v>
      </c>
      <c r="B22" s="71" t="s">
        <v>2</v>
      </c>
      <c r="C22" s="95">
        <v>2016</v>
      </c>
      <c r="D22" s="95" t="s">
        <v>50</v>
      </c>
      <c r="E22" s="96" t="s">
        <v>115</v>
      </c>
      <c r="F22" s="85" t="s">
        <v>422</v>
      </c>
      <c r="G22" s="17" t="s">
        <v>125</v>
      </c>
      <c r="H22" s="97">
        <v>432016000300045</v>
      </c>
      <c r="I22" s="98">
        <v>42716</v>
      </c>
      <c r="J22" s="99">
        <f>234.98*560</f>
        <v>131588.79999999999</v>
      </c>
      <c r="K22" s="103">
        <v>1</v>
      </c>
      <c r="L22" s="90" t="s">
        <v>732</v>
      </c>
      <c r="M22" s="93" t="s">
        <v>583</v>
      </c>
    </row>
    <row r="23" spans="1:13" ht="25.5" x14ac:dyDescent="0.25">
      <c r="A23" s="105">
        <v>18</v>
      </c>
      <c r="B23" s="71" t="s">
        <v>22</v>
      </c>
      <c r="C23" s="95">
        <v>2016</v>
      </c>
      <c r="D23" s="95" t="s">
        <v>50</v>
      </c>
      <c r="E23" s="96" t="s">
        <v>115</v>
      </c>
      <c r="F23" s="85" t="s">
        <v>422</v>
      </c>
      <c r="G23" s="71" t="s">
        <v>722</v>
      </c>
      <c r="H23" s="97">
        <v>432016000300046</v>
      </c>
      <c r="I23" s="98">
        <v>42716</v>
      </c>
      <c r="J23" s="99">
        <v>170000</v>
      </c>
      <c r="K23" s="103">
        <v>1</v>
      </c>
      <c r="L23" s="90" t="s">
        <v>746</v>
      </c>
      <c r="M23" s="93" t="s">
        <v>775</v>
      </c>
    </row>
    <row r="24" spans="1:13" ht="76.5" x14ac:dyDescent="0.25">
      <c r="A24" s="105">
        <v>19</v>
      </c>
      <c r="B24" s="71" t="s">
        <v>6</v>
      </c>
      <c r="C24" s="95">
        <v>2016</v>
      </c>
      <c r="D24" s="95" t="s">
        <v>50</v>
      </c>
      <c r="E24" s="96" t="s">
        <v>713</v>
      </c>
      <c r="F24" s="85" t="s">
        <v>422</v>
      </c>
      <c r="G24" s="17" t="s">
        <v>720</v>
      </c>
      <c r="H24" s="97">
        <v>432016000300047</v>
      </c>
      <c r="I24" s="98">
        <v>42718</v>
      </c>
      <c r="J24" s="99">
        <v>439660</v>
      </c>
      <c r="K24" s="103">
        <v>1</v>
      </c>
      <c r="L24" s="90" t="s">
        <v>743</v>
      </c>
      <c r="M24" s="93" t="s">
        <v>773</v>
      </c>
    </row>
    <row r="25" spans="1:13" ht="25.5" x14ac:dyDescent="0.25">
      <c r="A25" s="105">
        <v>20</v>
      </c>
      <c r="B25" s="90" t="s">
        <v>6</v>
      </c>
      <c r="C25" s="95">
        <v>2016</v>
      </c>
      <c r="D25" s="95" t="s">
        <v>50</v>
      </c>
      <c r="E25" s="96" t="s">
        <v>106</v>
      </c>
      <c r="F25" s="85" t="s">
        <v>422</v>
      </c>
      <c r="G25" s="90" t="s">
        <v>726</v>
      </c>
      <c r="H25" s="97">
        <v>432016000300048</v>
      </c>
      <c r="I25" s="128">
        <v>42718</v>
      </c>
      <c r="J25" s="129">
        <v>685000</v>
      </c>
      <c r="K25" s="89">
        <v>1</v>
      </c>
      <c r="L25" s="90" t="s">
        <v>757</v>
      </c>
      <c r="M25" s="93" t="s">
        <v>783</v>
      </c>
    </row>
    <row r="26" spans="1:13" ht="38.25" x14ac:dyDescent="0.25">
      <c r="A26" s="105">
        <v>21</v>
      </c>
      <c r="B26" s="71" t="s">
        <v>6</v>
      </c>
      <c r="C26" s="95">
        <v>2016</v>
      </c>
      <c r="D26" s="95" t="s">
        <v>50</v>
      </c>
      <c r="E26" s="96" t="s">
        <v>710</v>
      </c>
      <c r="F26" s="85" t="s">
        <v>422</v>
      </c>
      <c r="G26" s="17" t="s">
        <v>42</v>
      </c>
      <c r="H26" s="97">
        <v>432016000300049</v>
      </c>
      <c r="I26" s="98">
        <v>42719</v>
      </c>
      <c r="J26" s="99">
        <v>979872</v>
      </c>
      <c r="K26" s="103">
        <v>1</v>
      </c>
      <c r="L26" s="90" t="s">
        <v>735</v>
      </c>
      <c r="M26" s="93" t="s">
        <v>768</v>
      </c>
    </row>
    <row r="27" spans="1:13" ht="38.25" x14ac:dyDescent="0.25">
      <c r="A27" s="105">
        <v>22</v>
      </c>
      <c r="B27" s="90" t="s">
        <v>6</v>
      </c>
      <c r="C27" s="95">
        <v>2016</v>
      </c>
      <c r="D27" s="95" t="s">
        <v>50</v>
      </c>
      <c r="E27" s="96" t="s">
        <v>710</v>
      </c>
      <c r="F27" s="85" t="s">
        <v>422</v>
      </c>
      <c r="G27" s="90" t="s">
        <v>42</v>
      </c>
      <c r="H27" s="97">
        <v>432016000300049</v>
      </c>
      <c r="I27" s="128">
        <v>42719</v>
      </c>
      <c r="J27" s="129">
        <v>1342584</v>
      </c>
      <c r="K27" s="89">
        <v>1</v>
      </c>
      <c r="L27" s="90" t="s">
        <v>755</v>
      </c>
      <c r="M27" s="93" t="s">
        <v>782</v>
      </c>
    </row>
    <row r="28" spans="1:13" ht="38.25" x14ac:dyDescent="0.25">
      <c r="A28" s="105">
        <v>23</v>
      </c>
      <c r="B28" s="90" t="s">
        <v>6</v>
      </c>
      <c r="C28" s="95">
        <v>2016</v>
      </c>
      <c r="D28" s="95" t="s">
        <v>50</v>
      </c>
      <c r="E28" s="96" t="s">
        <v>710</v>
      </c>
      <c r="F28" s="127" t="s">
        <v>422</v>
      </c>
      <c r="G28" s="121" t="s">
        <v>48</v>
      </c>
      <c r="H28" s="97">
        <v>432016000300050</v>
      </c>
      <c r="I28" s="130">
        <v>42719</v>
      </c>
      <c r="J28" s="131">
        <v>797300</v>
      </c>
      <c r="K28" s="143">
        <v>1</v>
      </c>
      <c r="L28" s="121" t="s">
        <v>756</v>
      </c>
      <c r="M28" s="122" t="s">
        <v>782</v>
      </c>
    </row>
    <row r="29" spans="1:13" ht="51" x14ac:dyDescent="0.25">
      <c r="A29" s="105">
        <v>24</v>
      </c>
      <c r="B29" s="90" t="s">
        <v>6</v>
      </c>
      <c r="C29" s="95">
        <v>2016</v>
      </c>
      <c r="D29" s="95" t="s">
        <v>50</v>
      </c>
      <c r="E29" s="96" t="s">
        <v>413</v>
      </c>
      <c r="F29" s="85" t="s">
        <v>422</v>
      </c>
      <c r="G29" s="121" t="s">
        <v>729</v>
      </c>
      <c r="H29" s="97">
        <v>432016000300051</v>
      </c>
      <c r="I29" s="130">
        <v>42719</v>
      </c>
      <c r="J29" s="131">
        <v>754000</v>
      </c>
      <c r="K29" s="143">
        <v>1</v>
      </c>
      <c r="L29" s="121" t="s">
        <v>762</v>
      </c>
      <c r="M29" s="122" t="s">
        <v>788</v>
      </c>
    </row>
    <row r="30" spans="1:13" ht="38.25" x14ac:dyDescent="0.25">
      <c r="A30" s="105">
        <v>25</v>
      </c>
      <c r="B30" s="90" t="s">
        <v>6</v>
      </c>
      <c r="C30" s="95">
        <v>2016</v>
      </c>
      <c r="D30" s="95" t="s">
        <v>50</v>
      </c>
      <c r="E30" s="96" t="s">
        <v>714</v>
      </c>
      <c r="F30" s="85" t="s">
        <v>422</v>
      </c>
      <c r="G30" s="90" t="s">
        <v>728</v>
      </c>
      <c r="H30" s="97">
        <v>432016000300052</v>
      </c>
      <c r="I30" s="128">
        <v>42719</v>
      </c>
      <c r="J30" s="129">
        <v>100000</v>
      </c>
      <c r="K30" s="89">
        <v>1</v>
      </c>
      <c r="L30" s="90" t="s">
        <v>759</v>
      </c>
      <c r="M30" s="93" t="s">
        <v>785</v>
      </c>
    </row>
    <row r="31" spans="1:13" ht="38.25" x14ac:dyDescent="0.25">
      <c r="A31" s="105">
        <v>26</v>
      </c>
      <c r="B31" s="71" t="s">
        <v>4</v>
      </c>
      <c r="C31" s="95">
        <v>2016</v>
      </c>
      <c r="D31" s="95" t="s">
        <v>50</v>
      </c>
      <c r="E31" s="96" t="s">
        <v>709</v>
      </c>
      <c r="F31" s="85" t="s">
        <v>422</v>
      </c>
      <c r="G31" s="90" t="s">
        <v>547</v>
      </c>
      <c r="H31" s="97">
        <v>432016000300053</v>
      </c>
      <c r="I31" s="128">
        <v>42720</v>
      </c>
      <c r="J31" s="129">
        <f>85*560</f>
        <v>47600</v>
      </c>
      <c r="K31" s="89">
        <v>1</v>
      </c>
      <c r="L31" s="90" t="s">
        <v>751</v>
      </c>
      <c r="M31" s="93" t="s">
        <v>780</v>
      </c>
    </row>
    <row r="32" spans="1:13" ht="63.75" x14ac:dyDescent="0.25">
      <c r="A32" s="105">
        <v>27</v>
      </c>
      <c r="B32" s="71" t="s">
        <v>4</v>
      </c>
      <c r="C32" s="95">
        <v>2016</v>
      </c>
      <c r="D32" s="95" t="s">
        <v>50</v>
      </c>
      <c r="E32" s="96" t="s">
        <v>709</v>
      </c>
      <c r="F32" s="85" t="s">
        <v>422</v>
      </c>
      <c r="G32" s="17" t="s">
        <v>717</v>
      </c>
      <c r="H32" s="97">
        <v>432016000300054</v>
      </c>
      <c r="I32" s="98">
        <v>42720</v>
      </c>
      <c r="J32" s="99">
        <f>975*560</f>
        <v>546000</v>
      </c>
      <c r="K32" s="103">
        <v>1</v>
      </c>
      <c r="L32" s="90" t="s">
        <v>734</v>
      </c>
      <c r="M32" s="93" t="s">
        <v>767</v>
      </c>
    </row>
    <row r="33" spans="1:13" ht="76.5" x14ac:dyDescent="0.25">
      <c r="A33" s="105">
        <v>28</v>
      </c>
      <c r="B33" s="71" t="s">
        <v>4</v>
      </c>
      <c r="C33" s="95">
        <v>2016</v>
      </c>
      <c r="D33" s="95" t="s">
        <v>50</v>
      </c>
      <c r="E33" s="96" t="s">
        <v>709</v>
      </c>
      <c r="F33" s="85" t="s">
        <v>422</v>
      </c>
      <c r="G33" s="136" t="s">
        <v>30</v>
      </c>
      <c r="H33" s="97">
        <v>432016000300055</v>
      </c>
      <c r="I33" s="98">
        <v>42720</v>
      </c>
      <c r="J33" s="99">
        <f>718*560</f>
        <v>402080</v>
      </c>
      <c r="K33" s="103">
        <v>1</v>
      </c>
      <c r="L33" s="90" t="s">
        <v>749</v>
      </c>
      <c r="M33" s="93" t="s">
        <v>778</v>
      </c>
    </row>
    <row r="34" spans="1:13" ht="38.25" x14ac:dyDescent="0.25">
      <c r="A34" s="105">
        <v>29</v>
      </c>
      <c r="B34" s="71" t="s">
        <v>4</v>
      </c>
      <c r="C34" s="95">
        <v>2016</v>
      </c>
      <c r="D34" s="113" t="s">
        <v>50</v>
      </c>
      <c r="E34" s="104" t="s">
        <v>709</v>
      </c>
      <c r="F34" s="85" t="s">
        <v>422</v>
      </c>
      <c r="G34" s="137" t="s">
        <v>38</v>
      </c>
      <c r="H34" s="138">
        <v>432016000300056</v>
      </c>
      <c r="I34" s="139">
        <v>42720</v>
      </c>
      <c r="J34" s="140">
        <f>1150*560</f>
        <v>644000</v>
      </c>
      <c r="K34" s="141">
        <v>1</v>
      </c>
      <c r="L34" s="121" t="s">
        <v>750</v>
      </c>
      <c r="M34" s="122" t="s">
        <v>779</v>
      </c>
    </row>
    <row r="35" spans="1:13" ht="25.5" x14ac:dyDescent="0.25">
      <c r="A35" s="105">
        <v>30</v>
      </c>
      <c r="B35" s="90" t="s">
        <v>22</v>
      </c>
      <c r="C35" s="95">
        <v>2016</v>
      </c>
      <c r="D35" s="95" t="s">
        <v>50</v>
      </c>
      <c r="E35" s="96" t="s">
        <v>715</v>
      </c>
      <c r="F35" s="85" t="s">
        <v>422</v>
      </c>
      <c r="G35" s="90" t="s">
        <v>38</v>
      </c>
      <c r="H35" s="97">
        <v>432016000300057</v>
      </c>
      <c r="I35" s="128">
        <v>42723</v>
      </c>
      <c r="J35" s="129">
        <v>209240</v>
      </c>
      <c r="K35" s="89">
        <v>1</v>
      </c>
      <c r="L35" s="90" t="s">
        <v>761</v>
      </c>
      <c r="M35" s="93" t="s">
        <v>787</v>
      </c>
    </row>
    <row r="36" spans="1:13" ht="38.25" x14ac:dyDescent="0.25">
      <c r="A36" s="105">
        <v>31</v>
      </c>
      <c r="B36" s="71" t="s">
        <v>6</v>
      </c>
      <c r="C36" s="95">
        <v>2016</v>
      </c>
      <c r="D36" s="113" t="s">
        <v>50</v>
      </c>
      <c r="E36" s="104" t="s">
        <v>115</v>
      </c>
      <c r="F36" s="85" t="s">
        <v>422</v>
      </c>
      <c r="G36" s="17" t="s">
        <v>723</v>
      </c>
      <c r="H36" s="97">
        <v>432016000300058</v>
      </c>
      <c r="I36" s="98">
        <v>42723</v>
      </c>
      <c r="J36" s="99">
        <f>451.8*561.48</f>
        <v>253676.66400000002</v>
      </c>
      <c r="K36" s="103">
        <v>6</v>
      </c>
      <c r="L36" s="90" t="s">
        <v>747</v>
      </c>
      <c r="M36" s="93" t="s">
        <v>776</v>
      </c>
    </row>
    <row r="37" spans="1:13" ht="51" x14ac:dyDescent="0.25">
      <c r="A37" s="105">
        <v>32</v>
      </c>
      <c r="B37" s="71" t="s">
        <v>2</v>
      </c>
      <c r="C37" s="95">
        <v>2016</v>
      </c>
      <c r="D37" s="95" t="s">
        <v>50</v>
      </c>
      <c r="E37" s="96" t="s">
        <v>115</v>
      </c>
      <c r="F37" s="85" t="s">
        <v>422</v>
      </c>
      <c r="G37" s="17" t="s">
        <v>723</v>
      </c>
      <c r="H37" s="97">
        <v>432016000300058</v>
      </c>
      <c r="I37" s="98">
        <v>42723</v>
      </c>
      <c r="J37" s="99">
        <f>527.1*561.44</f>
        <v>295935.02400000003</v>
      </c>
      <c r="K37" s="103">
        <v>7</v>
      </c>
      <c r="L37" s="90" t="s">
        <v>748</v>
      </c>
      <c r="M37" s="93" t="s">
        <v>777</v>
      </c>
    </row>
    <row r="38" spans="1:13" ht="25.5" x14ac:dyDescent="0.25">
      <c r="A38" s="105">
        <v>33</v>
      </c>
      <c r="B38" s="71" t="s">
        <v>64</v>
      </c>
      <c r="C38" s="95">
        <v>2016</v>
      </c>
      <c r="D38" s="95" t="s">
        <v>50</v>
      </c>
      <c r="E38" s="96" t="s">
        <v>116</v>
      </c>
      <c r="F38" s="85" t="s">
        <v>422</v>
      </c>
      <c r="G38" s="17" t="s">
        <v>717</v>
      </c>
      <c r="H38" s="97">
        <v>432016000300060</v>
      </c>
      <c r="I38" s="98">
        <v>42725</v>
      </c>
      <c r="J38" s="99">
        <f>1740*560</f>
        <v>974400</v>
      </c>
      <c r="K38" s="103">
        <v>1</v>
      </c>
      <c r="L38" s="90" t="s">
        <v>736</v>
      </c>
      <c r="M38" s="93" t="s">
        <v>701</v>
      </c>
    </row>
    <row r="39" spans="1:13" ht="25.5" x14ac:dyDescent="0.25">
      <c r="A39" s="105">
        <v>34</v>
      </c>
      <c r="B39" s="90" t="s">
        <v>6</v>
      </c>
      <c r="C39" s="95">
        <v>2016</v>
      </c>
      <c r="D39" s="95" t="s">
        <v>50</v>
      </c>
      <c r="E39" s="96" t="s">
        <v>108</v>
      </c>
      <c r="F39" s="85" t="s">
        <v>422</v>
      </c>
      <c r="G39" s="121" t="s">
        <v>727</v>
      </c>
      <c r="H39" s="138">
        <v>432016000300061</v>
      </c>
      <c r="I39" s="130">
        <v>42725</v>
      </c>
      <c r="J39" s="131"/>
      <c r="K39" s="143">
        <v>1</v>
      </c>
      <c r="L39" s="121" t="s">
        <v>758</v>
      </c>
      <c r="M39" s="122" t="s">
        <v>784</v>
      </c>
    </row>
    <row r="40" spans="1:13" ht="25.5" x14ac:dyDescent="0.25">
      <c r="A40" s="105">
        <v>35</v>
      </c>
      <c r="B40" s="73" t="s">
        <v>4</v>
      </c>
      <c r="C40" s="95">
        <v>2016</v>
      </c>
      <c r="D40" s="95" t="s">
        <v>50</v>
      </c>
      <c r="E40" s="96" t="s">
        <v>606</v>
      </c>
      <c r="F40" s="85" t="s">
        <v>422</v>
      </c>
      <c r="G40" s="137" t="s">
        <v>31</v>
      </c>
      <c r="H40" s="138">
        <v>432016000300062</v>
      </c>
      <c r="I40" s="139">
        <v>42726</v>
      </c>
      <c r="J40" s="140">
        <f>290.24*560</f>
        <v>162534.39999999999</v>
      </c>
      <c r="K40" s="141">
        <v>1</v>
      </c>
      <c r="L40" s="121" t="s">
        <v>742</v>
      </c>
      <c r="M40" s="122" t="s">
        <v>772</v>
      </c>
    </row>
    <row r="41" spans="1:13" ht="25.5" x14ac:dyDescent="0.25">
      <c r="A41" s="105">
        <v>36</v>
      </c>
      <c r="B41" s="90" t="s">
        <v>2</v>
      </c>
      <c r="C41" s="95">
        <v>2016</v>
      </c>
      <c r="D41" s="95" t="s">
        <v>50</v>
      </c>
      <c r="E41" s="96" t="s">
        <v>356</v>
      </c>
      <c r="F41" s="85" t="s">
        <v>422</v>
      </c>
      <c r="G41" s="121" t="s">
        <v>730</v>
      </c>
      <c r="H41" s="138">
        <v>432016000300063</v>
      </c>
      <c r="I41" s="130">
        <v>42726</v>
      </c>
      <c r="J41" s="131">
        <f>591.01*560</f>
        <v>330965.59999999998</v>
      </c>
      <c r="K41" s="143">
        <v>146</v>
      </c>
      <c r="L41" s="121" t="s">
        <v>764</v>
      </c>
      <c r="M41" s="122" t="s">
        <v>287</v>
      </c>
    </row>
  </sheetData>
  <pageMargins left="0.7" right="0.7" top="0.75" bottom="0.75" header="0.3" footer="0.3"/>
  <pageSetup scale="62" fitToHeight="0"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C5" sqref="C5"/>
    </sheetView>
  </sheetViews>
  <sheetFormatPr baseColWidth="10" defaultRowHeight="15" x14ac:dyDescent="0.25"/>
  <cols>
    <col min="1" max="1" width="3.71093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 bestFit="1" customWidth="1"/>
    <col min="9" max="9" width="9.140625" bestFit="1" customWidth="1"/>
    <col min="10" max="10" width="13.85546875" bestFit="1" customWidth="1"/>
    <col min="11" max="11" width="6.7109375"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63</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38.25" x14ac:dyDescent="0.25">
      <c r="A6" s="18">
        <v>1</v>
      </c>
      <c r="B6" s="50" t="s">
        <v>6</v>
      </c>
      <c r="C6" s="51">
        <v>2016</v>
      </c>
      <c r="D6" s="52" t="s">
        <v>50</v>
      </c>
      <c r="E6" s="53" t="s">
        <v>68</v>
      </c>
      <c r="F6" s="54" t="s">
        <v>69</v>
      </c>
      <c r="G6" s="26" t="s">
        <v>81</v>
      </c>
      <c r="H6" s="55">
        <v>3465</v>
      </c>
      <c r="I6" s="56">
        <v>42410</v>
      </c>
      <c r="J6" s="57">
        <v>3120000</v>
      </c>
      <c r="K6" s="58">
        <v>480</v>
      </c>
      <c r="L6" s="59" t="s">
        <v>86</v>
      </c>
      <c r="M6" s="60" t="s">
        <v>41</v>
      </c>
    </row>
    <row r="7" spans="1:13" ht="25.5" x14ac:dyDescent="0.25">
      <c r="A7" s="18">
        <v>2</v>
      </c>
      <c r="B7" s="61" t="s">
        <v>2</v>
      </c>
      <c r="C7" s="51">
        <v>2016</v>
      </c>
      <c r="D7" s="52" t="s">
        <v>50</v>
      </c>
      <c r="E7" s="53" t="s">
        <v>70</v>
      </c>
      <c r="F7" s="54" t="s">
        <v>71</v>
      </c>
      <c r="G7" s="62" t="s">
        <v>28</v>
      </c>
      <c r="H7" s="63">
        <v>3463</v>
      </c>
      <c r="I7" s="23">
        <v>42409</v>
      </c>
      <c r="J7" s="64">
        <v>1905855</v>
      </c>
      <c r="K7" s="58">
        <v>1</v>
      </c>
      <c r="L7" s="19" t="s">
        <v>87</v>
      </c>
      <c r="M7" s="24" t="s">
        <v>91</v>
      </c>
    </row>
    <row r="8" spans="1:13" ht="25.5" x14ac:dyDescent="0.25">
      <c r="A8" s="18">
        <v>3</v>
      </c>
      <c r="B8" s="61" t="s">
        <v>64</v>
      </c>
      <c r="C8" s="51">
        <v>2016</v>
      </c>
      <c r="D8" s="52" t="s">
        <v>50</v>
      </c>
      <c r="E8" s="53" t="s">
        <v>72</v>
      </c>
      <c r="F8" s="54" t="s">
        <v>71</v>
      </c>
      <c r="G8" s="22" t="s">
        <v>82</v>
      </c>
      <c r="H8" s="63">
        <v>3472</v>
      </c>
      <c r="I8" s="23">
        <v>42416</v>
      </c>
      <c r="J8" s="64">
        <v>2845762.4999999995</v>
      </c>
      <c r="K8" s="58">
        <v>75</v>
      </c>
      <c r="L8" s="19" t="s">
        <v>99</v>
      </c>
      <c r="M8" s="24" t="s">
        <v>92</v>
      </c>
    </row>
    <row r="9" spans="1:13" ht="38.25" x14ac:dyDescent="0.25">
      <c r="A9" s="18">
        <v>4</v>
      </c>
      <c r="B9" s="61" t="s">
        <v>2</v>
      </c>
      <c r="C9" s="51">
        <v>2016</v>
      </c>
      <c r="D9" s="52" t="s">
        <v>50</v>
      </c>
      <c r="E9" s="53" t="s">
        <v>73</v>
      </c>
      <c r="F9" s="54" t="s">
        <v>71</v>
      </c>
      <c r="G9" s="22" t="s">
        <v>83</v>
      </c>
      <c r="H9" s="63">
        <v>3468</v>
      </c>
      <c r="I9" s="23">
        <v>42411</v>
      </c>
      <c r="J9" s="64">
        <v>1800000</v>
      </c>
      <c r="K9" s="58">
        <v>1</v>
      </c>
      <c r="L9" s="19" t="s">
        <v>88</v>
      </c>
      <c r="M9" s="24" t="s">
        <v>93</v>
      </c>
    </row>
    <row r="10" spans="1:13" ht="38.25" x14ac:dyDescent="0.25">
      <c r="A10" s="18">
        <v>5</v>
      </c>
      <c r="B10" s="61" t="s">
        <v>2</v>
      </c>
      <c r="C10" s="51">
        <v>2016</v>
      </c>
      <c r="D10" s="52" t="s">
        <v>50</v>
      </c>
      <c r="E10" s="53" t="s">
        <v>74</v>
      </c>
      <c r="F10" s="54" t="s">
        <v>71</v>
      </c>
      <c r="G10" s="22" t="s">
        <v>37</v>
      </c>
      <c r="H10" s="63">
        <v>3469</v>
      </c>
      <c r="I10" s="23">
        <v>42411</v>
      </c>
      <c r="J10" s="64">
        <v>1250000</v>
      </c>
      <c r="K10" s="58">
        <v>1</v>
      </c>
      <c r="L10" s="19" t="s">
        <v>39</v>
      </c>
      <c r="M10" s="21" t="s">
        <v>40</v>
      </c>
    </row>
    <row r="11" spans="1:13" ht="25.5" x14ac:dyDescent="0.25">
      <c r="A11" s="18">
        <v>6</v>
      </c>
      <c r="B11" s="61" t="s">
        <v>2</v>
      </c>
      <c r="C11" s="51">
        <v>2016</v>
      </c>
      <c r="D11" s="52" t="s">
        <v>50</v>
      </c>
      <c r="E11" s="53" t="s">
        <v>75</v>
      </c>
      <c r="F11" s="54" t="s">
        <v>71</v>
      </c>
      <c r="G11" s="22" t="s">
        <v>29</v>
      </c>
      <c r="H11" s="63">
        <v>3470</v>
      </c>
      <c r="I11" s="23">
        <v>42411</v>
      </c>
      <c r="J11" s="64">
        <v>935594.00000000012</v>
      </c>
      <c r="K11" s="58">
        <v>1</v>
      </c>
      <c r="L11" s="59" t="s">
        <v>36</v>
      </c>
      <c r="M11" s="21" t="s">
        <v>47</v>
      </c>
    </row>
    <row r="12" spans="1:13" ht="25.5" x14ac:dyDescent="0.25">
      <c r="A12" s="18">
        <v>7</v>
      </c>
      <c r="B12" s="61" t="s">
        <v>6</v>
      </c>
      <c r="C12" s="51">
        <v>2016</v>
      </c>
      <c r="D12" s="52" t="s">
        <v>50</v>
      </c>
      <c r="E12" s="53" t="s">
        <v>76</v>
      </c>
      <c r="F12" s="54" t="s">
        <v>69</v>
      </c>
      <c r="G12" s="22" t="s">
        <v>3</v>
      </c>
      <c r="H12" s="63">
        <v>3474</v>
      </c>
      <c r="I12" s="23">
        <v>42422</v>
      </c>
      <c r="J12" s="64">
        <v>47820</v>
      </c>
      <c r="K12" s="58">
        <v>1</v>
      </c>
      <c r="L12" s="19" t="s">
        <v>89</v>
      </c>
      <c r="M12" s="21" t="s">
        <v>94</v>
      </c>
    </row>
    <row r="13" spans="1:13" ht="38.25" x14ac:dyDescent="0.25">
      <c r="A13" s="18">
        <v>8</v>
      </c>
      <c r="B13" s="61" t="s">
        <v>6</v>
      </c>
      <c r="C13" s="51">
        <v>2016</v>
      </c>
      <c r="D13" s="52" t="s">
        <v>50</v>
      </c>
      <c r="E13" s="53" t="s">
        <v>77</v>
      </c>
      <c r="F13" s="54" t="s">
        <v>52</v>
      </c>
      <c r="G13" s="22" t="s">
        <v>84</v>
      </c>
      <c r="H13" s="63">
        <v>3475</v>
      </c>
      <c r="I13" s="23">
        <v>42424</v>
      </c>
      <c r="J13" s="64">
        <v>198000</v>
      </c>
      <c r="K13" s="58">
        <v>100</v>
      </c>
      <c r="L13" s="19" t="s">
        <v>100</v>
      </c>
      <c r="M13" s="24" t="s">
        <v>95</v>
      </c>
    </row>
    <row r="14" spans="1:13" ht="25.5" x14ac:dyDescent="0.25">
      <c r="A14" s="18">
        <v>9</v>
      </c>
      <c r="B14" s="61" t="s">
        <v>6</v>
      </c>
      <c r="C14" s="51">
        <v>2016</v>
      </c>
      <c r="D14" s="52" t="s">
        <v>50</v>
      </c>
      <c r="E14" s="53" t="s">
        <v>78</v>
      </c>
      <c r="F14" s="54" t="s">
        <v>71</v>
      </c>
      <c r="G14" s="22" t="s">
        <v>85</v>
      </c>
      <c r="H14" s="63">
        <v>3462</v>
      </c>
      <c r="I14" s="23">
        <v>42402</v>
      </c>
      <c r="J14" s="64">
        <v>132600</v>
      </c>
      <c r="K14" s="58">
        <v>50</v>
      </c>
      <c r="L14" s="19" t="s">
        <v>101</v>
      </c>
      <c r="M14" s="24" t="s">
        <v>96</v>
      </c>
    </row>
    <row r="15" spans="1:13" ht="25.5" x14ac:dyDescent="0.25">
      <c r="A15" s="18">
        <v>10</v>
      </c>
      <c r="B15" s="61" t="s">
        <v>22</v>
      </c>
      <c r="C15" s="51">
        <v>2016</v>
      </c>
      <c r="D15" s="52" t="s">
        <v>50</v>
      </c>
      <c r="E15" s="53" t="s">
        <v>79</v>
      </c>
      <c r="F15" s="54" t="s">
        <v>52</v>
      </c>
      <c r="G15" s="22" t="s">
        <v>38</v>
      </c>
      <c r="H15" s="63">
        <v>3464</v>
      </c>
      <c r="I15" s="23">
        <v>42409</v>
      </c>
      <c r="J15" s="64">
        <v>104950</v>
      </c>
      <c r="K15" s="58">
        <v>1</v>
      </c>
      <c r="L15" s="19" t="s">
        <v>90</v>
      </c>
      <c r="M15" s="24" t="s">
        <v>97</v>
      </c>
    </row>
    <row r="16" spans="1:13" ht="25.5" x14ac:dyDescent="0.25">
      <c r="A16" s="18">
        <v>11</v>
      </c>
      <c r="B16" s="65" t="s">
        <v>6</v>
      </c>
      <c r="C16" s="51">
        <v>2016</v>
      </c>
      <c r="D16" s="52" t="s">
        <v>50</v>
      </c>
      <c r="E16" s="53" t="s">
        <v>80</v>
      </c>
      <c r="F16" s="54" t="s">
        <v>71</v>
      </c>
      <c r="G16" s="19" t="s">
        <v>7</v>
      </c>
      <c r="H16" s="66">
        <v>3473</v>
      </c>
      <c r="I16" s="20">
        <v>42418</v>
      </c>
      <c r="J16" s="67">
        <v>638950</v>
      </c>
      <c r="K16" s="58">
        <v>5</v>
      </c>
      <c r="L16" s="19" t="s">
        <v>102</v>
      </c>
      <c r="M16" s="21" t="s">
        <v>98</v>
      </c>
    </row>
  </sheetData>
  <pageMargins left="0.7" right="0.7" top="0.75" bottom="0.75" header="0.3" footer="0.3"/>
  <pageSetup scale="69" fitToHeight="0" orientation="landscape" horizontalDpi="0" verticalDpi="0"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workbookViewId="0">
      <selection activeCell="G1" sqref="G1"/>
    </sheetView>
  </sheetViews>
  <sheetFormatPr baseColWidth="10" defaultRowHeight="15" x14ac:dyDescent="0.25"/>
  <cols>
    <col min="1" max="1" width="3.71093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 bestFit="1" customWidth="1"/>
    <col min="9" max="9" width="9.140625" bestFit="1" customWidth="1"/>
    <col min="10" max="10" width="13.85546875" bestFit="1" customWidth="1"/>
    <col min="11" max="11" width="6.7109375"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104</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38.25" x14ac:dyDescent="0.25">
      <c r="A6" s="18">
        <v>1</v>
      </c>
      <c r="B6" s="50" t="s">
        <v>6</v>
      </c>
      <c r="C6" s="51">
        <v>2016</v>
      </c>
      <c r="D6" s="52" t="s">
        <v>50</v>
      </c>
      <c r="E6" s="53" t="s">
        <v>196</v>
      </c>
      <c r="F6" s="54" t="s">
        <v>197</v>
      </c>
      <c r="G6" s="26" t="s">
        <v>122</v>
      </c>
      <c r="H6" s="55">
        <v>0</v>
      </c>
      <c r="I6" s="56">
        <v>0</v>
      </c>
      <c r="J6" s="64">
        <v>0</v>
      </c>
      <c r="K6" s="58">
        <v>1</v>
      </c>
      <c r="L6" s="19" t="s">
        <v>145</v>
      </c>
      <c r="M6" s="24" t="s">
        <v>172</v>
      </c>
    </row>
    <row r="7" spans="1:13" ht="38.25" x14ac:dyDescent="0.25">
      <c r="A7" s="18">
        <v>2</v>
      </c>
      <c r="B7" s="50" t="s">
        <v>6</v>
      </c>
      <c r="C7" s="51">
        <v>2016</v>
      </c>
      <c r="D7" s="52" t="s">
        <v>50</v>
      </c>
      <c r="E7" s="53" t="s">
        <v>112</v>
      </c>
      <c r="F7" s="54" t="s">
        <v>52</v>
      </c>
      <c r="G7" s="22" t="s">
        <v>27</v>
      </c>
      <c r="H7" s="63">
        <v>0</v>
      </c>
      <c r="I7" s="23">
        <v>0</v>
      </c>
      <c r="J7" s="64">
        <v>0</v>
      </c>
      <c r="K7" s="58">
        <v>100</v>
      </c>
      <c r="L7" s="19" t="s">
        <v>100</v>
      </c>
      <c r="M7" s="24" t="s">
        <v>95</v>
      </c>
    </row>
    <row r="8" spans="1:13" ht="25.5" x14ac:dyDescent="0.25">
      <c r="A8" s="18">
        <v>3</v>
      </c>
      <c r="B8" s="50" t="s">
        <v>6</v>
      </c>
      <c r="C8" s="51">
        <v>2016</v>
      </c>
      <c r="D8" s="52" t="s">
        <v>50</v>
      </c>
      <c r="E8" s="53" t="s">
        <v>118</v>
      </c>
      <c r="F8" s="54" t="s">
        <v>71</v>
      </c>
      <c r="G8" s="22" t="s">
        <v>27</v>
      </c>
      <c r="H8" s="63">
        <v>0</v>
      </c>
      <c r="I8" s="23">
        <v>0</v>
      </c>
      <c r="J8" s="64">
        <v>0</v>
      </c>
      <c r="K8" s="58">
        <v>105</v>
      </c>
      <c r="L8" s="19" t="s">
        <v>193</v>
      </c>
      <c r="M8" s="24" t="s">
        <v>185</v>
      </c>
    </row>
    <row r="9" spans="1:13" ht="25.5" x14ac:dyDescent="0.25">
      <c r="A9" s="18">
        <v>4</v>
      </c>
      <c r="B9" s="50" t="s">
        <v>4</v>
      </c>
      <c r="C9" s="51">
        <v>2016</v>
      </c>
      <c r="D9" s="52" t="s">
        <v>53</v>
      </c>
      <c r="E9" s="53" t="s">
        <v>111</v>
      </c>
      <c r="F9" s="54" t="s">
        <v>69</v>
      </c>
      <c r="G9" s="22" t="s">
        <v>124</v>
      </c>
      <c r="H9" s="63">
        <v>3476</v>
      </c>
      <c r="I9" s="23">
        <v>42431</v>
      </c>
      <c r="J9" s="64">
        <v>214188.75</v>
      </c>
      <c r="K9" s="58">
        <v>5</v>
      </c>
      <c r="L9" s="19" t="s">
        <v>148</v>
      </c>
      <c r="M9" s="24" t="s">
        <v>175</v>
      </c>
    </row>
    <row r="10" spans="1:13" x14ac:dyDescent="0.25">
      <c r="A10" s="18">
        <v>5</v>
      </c>
      <c r="B10" s="50" t="s">
        <v>22</v>
      </c>
      <c r="C10" s="51">
        <v>2016</v>
      </c>
      <c r="D10" s="52" t="s">
        <v>53</v>
      </c>
      <c r="E10" s="53" t="s">
        <v>111</v>
      </c>
      <c r="F10" s="54" t="s">
        <v>69</v>
      </c>
      <c r="G10" s="22" t="s">
        <v>126</v>
      </c>
      <c r="H10" s="63">
        <v>3477</v>
      </c>
      <c r="I10" s="23">
        <v>42431</v>
      </c>
      <c r="J10" s="64">
        <v>138186.76</v>
      </c>
      <c r="K10" s="58">
        <v>1</v>
      </c>
      <c r="L10" s="19" t="s">
        <v>152</v>
      </c>
      <c r="M10" s="21" t="s">
        <v>179</v>
      </c>
    </row>
    <row r="11" spans="1:13" ht="25.5" x14ac:dyDescent="0.25">
      <c r="A11" s="18">
        <v>6</v>
      </c>
      <c r="B11" s="50" t="s">
        <v>2</v>
      </c>
      <c r="C11" s="51">
        <v>2016</v>
      </c>
      <c r="D11" s="52" t="s">
        <v>50</v>
      </c>
      <c r="E11" s="53" t="s">
        <v>114</v>
      </c>
      <c r="F11" s="54" t="s">
        <v>71</v>
      </c>
      <c r="G11" s="19" t="s">
        <v>7</v>
      </c>
      <c r="H11" s="63">
        <v>3478</v>
      </c>
      <c r="I11" s="23">
        <v>42431</v>
      </c>
      <c r="J11" s="64">
        <v>309095</v>
      </c>
      <c r="K11" s="58">
        <v>1</v>
      </c>
      <c r="L11" s="19" t="s">
        <v>188</v>
      </c>
      <c r="M11" s="24" t="s">
        <v>178</v>
      </c>
    </row>
    <row r="12" spans="1:13" ht="38.25" x14ac:dyDescent="0.25">
      <c r="A12" s="18">
        <v>7</v>
      </c>
      <c r="B12" s="61" t="s">
        <v>64</v>
      </c>
      <c r="C12" s="51">
        <v>2016</v>
      </c>
      <c r="D12" s="52" t="s">
        <v>50</v>
      </c>
      <c r="E12" s="53" t="s">
        <v>105</v>
      </c>
      <c r="F12" s="54" t="s">
        <v>71</v>
      </c>
      <c r="G12" s="22" t="s">
        <v>32</v>
      </c>
      <c r="H12" s="63">
        <v>3479</v>
      </c>
      <c r="I12" s="23">
        <v>42431</v>
      </c>
      <c r="J12" s="64">
        <v>4771800</v>
      </c>
      <c r="K12" s="58">
        <v>1</v>
      </c>
      <c r="L12" s="19" t="s">
        <v>187</v>
      </c>
      <c r="M12" s="24" t="s">
        <v>162</v>
      </c>
    </row>
    <row r="13" spans="1:13" ht="25.5" x14ac:dyDescent="0.25">
      <c r="A13" s="18">
        <v>8</v>
      </c>
      <c r="B13" s="50" t="s">
        <v>2</v>
      </c>
      <c r="C13" s="51">
        <v>2016</v>
      </c>
      <c r="D13" s="52" t="s">
        <v>50</v>
      </c>
      <c r="E13" s="53" t="s">
        <v>109</v>
      </c>
      <c r="F13" s="54" t="s">
        <v>71</v>
      </c>
      <c r="G13" s="22" t="s">
        <v>123</v>
      </c>
      <c r="H13" s="63">
        <v>3480</v>
      </c>
      <c r="I13" s="23">
        <v>42432</v>
      </c>
      <c r="J13" s="64">
        <v>705000</v>
      </c>
      <c r="K13" s="58">
        <v>3</v>
      </c>
      <c r="L13" s="19" t="s">
        <v>146</v>
      </c>
      <c r="M13" s="24" t="s">
        <v>173</v>
      </c>
    </row>
    <row r="14" spans="1:13" ht="25.5" x14ac:dyDescent="0.25">
      <c r="A14" s="18">
        <v>9</v>
      </c>
      <c r="B14" s="50" t="s">
        <v>4</v>
      </c>
      <c r="C14" s="51">
        <v>2016</v>
      </c>
      <c r="D14" s="52" t="s">
        <v>53</v>
      </c>
      <c r="E14" s="53" t="s">
        <v>111</v>
      </c>
      <c r="F14" s="54" t="s">
        <v>69</v>
      </c>
      <c r="G14" s="22" t="s">
        <v>46</v>
      </c>
      <c r="H14" s="63">
        <v>3483</v>
      </c>
      <c r="I14" s="23">
        <v>42436</v>
      </c>
      <c r="J14" s="64">
        <v>123735.36</v>
      </c>
      <c r="K14" s="58">
        <v>7</v>
      </c>
      <c r="L14" s="19" t="s">
        <v>149</v>
      </c>
      <c r="M14" s="24" t="s">
        <v>176</v>
      </c>
    </row>
    <row r="15" spans="1:13" x14ac:dyDescent="0.25">
      <c r="A15" s="18">
        <v>10</v>
      </c>
      <c r="B15" s="50" t="s">
        <v>22</v>
      </c>
      <c r="C15" s="51">
        <v>2016</v>
      </c>
      <c r="D15" s="52" t="s">
        <v>53</v>
      </c>
      <c r="E15" s="53" t="s">
        <v>111</v>
      </c>
      <c r="F15" s="54" t="s">
        <v>69</v>
      </c>
      <c r="G15" s="22" t="s">
        <v>46</v>
      </c>
      <c r="H15" s="63">
        <v>3483</v>
      </c>
      <c r="I15" s="23">
        <v>42436</v>
      </c>
      <c r="J15" s="64">
        <v>92052.86</v>
      </c>
      <c r="K15" s="58">
        <v>1</v>
      </c>
      <c r="L15" s="19" t="s">
        <v>151</v>
      </c>
      <c r="M15" s="21" t="s">
        <v>179</v>
      </c>
    </row>
    <row r="16" spans="1:13" ht="25.5" x14ac:dyDescent="0.25">
      <c r="A16" s="18">
        <v>11</v>
      </c>
      <c r="B16" s="50" t="s">
        <v>1</v>
      </c>
      <c r="C16" s="51">
        <v>2016</v>
      </c>
      <c r="D16" s="52" t="s">
        <v>53</v>
      </c>
      <c r="E16" s="53" t="s">
        <v>110</v>
      </c>
      <c r="F16" s="54" t="s">
        <v>52</v>
      </c>
      <c r="G16" s="22" t="s">
        <v>44</v>
      </c>
      <c r="H16" s="63">
        <v>3484</v>
      </c>
      <c r="I16" s="23">
        <v>42438</v>
      </c>
      <c r="J16" s="64">
        <v>48277.760000000002</v>
      </c>
      <c r="K16" s="58">
        <v>92</v>
      </c>
      <c r="L16" s="19" t="s">
        <v>147</v>
      </c>
      <c r="M16" s="24" t="s">
        <v>174</v>
      </c>
    </row>
    <row r="17" spans="1:13" ht="25.5" x14ac:dyDescent="0.25">
      <c r="A17" s="18">
        <v>12</v>
      </c>
      <c r="B17" s="68" t="s">
        <v>6</v>
      </c>
      <c r="C17" s="51">
        <v>2016</v>
      </c>
      <c r="D17" s="52" t="s">
        <v>50</v>
      </c>
      <c r="E17" s="53" t="s">
        <v>195</v>
      </c>
      <c r="F17" s="54" t="s">
        <v>69</v>
      </c>
      <c r="G17" s="22" t="s">
        <v>3</v>
      </c>
      <c r="H17" s="63">
        <v>3486</v>
      </c>
      <c r="I17" s="23">
        <v>42440</v>
      </c>
      <c r="J17" s="64">
        <v>33320</v>
      </c>
      <c r="K17" s="58">
        <v>1</v>
      </c>
      <c r="L17" s="19" t="s">
        <v>131</v>
      </c>
      <c r="M17" s="24" t="s">
        <v>161</v>
      </c>
    </row>
    <row r="18" spans="1:13" ht="25.5" x14ac:dyDescent="0.25">
      <c r="A18" s="18">
        <v>13</v>
      </c>
      <c r="B18" s="50" t="s">
        <v>2</v>
      </c>
      <c r="C18" s="51">
        <v>2016</v>
      </c>
      <c r="D18" s="52" t="s">
        <v>53</v>
      </c>
      <c r="E18" s="53" t="s">
        <v>117</v>
      </c>
      <c r="F18" s="54" t="s">
        <v>71</v>
      </c>
      <c r="G18" s="22" t="s">
        <v>44</v>
      </c>
      <c r="H18" s="63">
        <v>3487</v>
      </c>
      <c r="I18" s="23">
        <v>42443</v>
      </c>
      <c r="J18" s="64">
        <v>73535.75</v>
      </c>
      <c r="K18" s="58">
        <v>300</v>
      </c>
      <c r="L18" s="19" t="s">
        <v>154</v>
      </c>
      <c r="M18" s="21" t="s">
        <v>181</v>
      </c>
    </row>
    <row r="19" spans="1:13" ht="38.25" x14ac:dyDescent="0.25">
      <c r="A19" s="18">
        <v>14</v>
      </c>
      <c r="B19" s="50" t="s">
        <v>2</v>
      </c>
      <c r="C19" s="51">
        <v>2016</v>
      </c>
      <c r="D19" s="52" t="s">
        <v>53</v>
      </c>
      <c r="E19" s="53" t="s">
        <v>117</v>
      </c>
      <c r="F19" s="54" t="s">
        <v>71</v>
      </c>
      <c r="G19" s="22" t="s">
        <v>44</v>
      </c>
      <c r="H19" s="63">
        <v>3487</v>
      </c>
      <c r="I19" s="23">
        <v>42443</v>
      </c>
      <c r="J19" s="64">
        <v>73536.25</v>
      </c>
      <c r="K19" s="58">
        <v>100</v>
      </c>
      <c r="L19" s="19" t="s">
        <v>156</v>
      </c>
      <c r="M19" s="21" t="s">
        <v>182</v>
      </c>
    </row>
    <row r="20" spans="1:13" ht="38.25" x14ac:dyDescent="0.25">
      <c r="A20" s="18">
        <v>15</v>
      </c>
      <c r="B20" s="50" t="s">
        <v>2</v>
      </c>
      <c r="C20" s="51">
        <v>2016</v>
      </c>
      <c r="D20" s="52" t="s">
        <v>53</v>
      </c>
      <c r="E20" s="53" t="s">
        <v>117</v>
      </c>
      <c r="F20" s="54" t="s">
        <v>71</v>
      </c>
      <c r="G20" s="22" t="s">
        <v>44</v>
      </c>
      <c r="H20" s="63">
        <v>3487</v>
      </c>
      <c r="I20" s="23">
        <v>42443</v>
      </c>
      <c r="J20" s="64">
        <v>30249</v>
      </c>
      <c r="K20" s="58">
        <v>20</v>
      </c>
      <c r="L20" s="19" t="s">
        <v>158</v>
      </c>
      <c r="M20" s="21" t="s">
        <v>182</v>
      </c>
    </row>
    <row r="21" spans="1:13" ht="25.5" x14ac:dyDescent="0.25">
      <c r="A21" s="18">
        <v>16</v>
      </c>
      <c r="B21" s="50" t="s">
        <v>2</v>
      </c>
      <c r="C21" s="51">
        <v>2016</v>
      </c>
      <c r="D21" s="52" t="s">
        <v>53</v>
      </c>
      <c r="E21" s="53" t="s">
        <v>117</v>
      </c>
      <c r="F21" s="54" t="s">
        <v>71</v>
      </c>
      <c r="G21" s="22" t="s">
        <v>23</v>
      </c>
      <c r="H21" s="63">
        <v>3488</v>
      </c>
      <c r="I21" s="23">
        <v>42445</v>
      </c>
      <c r="J21" s="64">
        <v>333740</v>
      </c>
      <c r="K21" s="58">
        <v>300</v>
      </c>
      <c r="L21" s="19" t="s">
        <v>154</v>
      </c>
      <c r="M21" s="24" t="s">
        <v>181</v>
      </c>
    </row>
    <row r="22" spans="1:13" ht="38.25" x14ac:dyDescent="0.25">
      <c r="A22" s="18">
        <v>17</v>
      </c>
      <c r="B22" s="50" t="s">
        <v>2</v>
      </c>
      <c r="C22" s="51">
        <v>2016</v>
      </c>
      <c r="D22" s="52" t="s">
        <v>53</v>
      </c>
      <c r="E22" s="53" t="s">
        <v>117</v>
      </c>
      <c r="F22" s="54" t="s">
        <v>71</v>
      </c>
      <c r="G22" s="22" t="s">
        <v>23</v>
      </c>
      <c r="H22" s="63">
        <v>3488</v>
      </c>
      <c r="I22" s="23">
        <v>42445</v>
      </c>
      <c r="J22" s="64">
        <v>17500</v>
      </c>
      <c r="K22" s="58">
        <v>100</v>
      </c>
      <c r="L22" s="19" t="s">
        <v>155</v>
      </c>
      <c r="M22" s="24" t="s">
        <v>182</v>
      </c>
    </row>
    <row r="23" spans="1:13" ht="38.25" x14ac:dyDescent="0.25">
      <c r="A23" s="18">
        <v>18</v>
      </c>
      <c r="B23" s="50" t="s">
        <v>2</v>
      </c>
      <c r="C23" s="51">
        <v>2016</v>
      </c>
      <c r="D23" s="52" t="s">
        <v>53</v>
      </c>
      <c r="E23" s="53" t="s">
        <v>117</v>
      </c>
      <c r="F23" s="54" t="s">
        <v>71</v>
      </c>
      <c r="G23" s="22" t="s">
        <v>23</v>
      </c>
      <c r="H23" s="63">
        <v>3488</v>
      </c>
      <c r="I23" s="23">
        <v>42445</v>
      </c>
      <c r="J23" s="64">
        <v>250940</v>
      </c>
      <c r="K23" s="58">
        <v>20</v>
      </c>
      <c r="L23" s="19" t="s">
        <v>157</v>
      </c>
      <c r="M23" s="21" t="s">
        <v>182</v>
      </c>
    </row>
    <row r="24" spans="1:13" ht="25.5" x14ac:dyDescent="0.25">
      <c r="A24" s="18">
        <v>19</v>
      </c>
      <c r="B24" s="50" t="s">
        <v>2</v>
      </c>
      <c r="C24" s="51">
        <v>2016</v>
      </c>
      <c r="D24" s="52" t="s">
        <v>53</v>
      </c>
      <c r="E24" s="53" t="s">
        <v>117</v>
      </c>
      <c r="F24" s="54" t="s">
        <v>71</v>
      </c>
      <c r="G24" s="22" t="s">
        <v>23</v>
      </c>
      <c r="H24" s="63">
        <v>3488</v>
      </c>
      <c r="I24" s="23">
        <v>42445</v>
      </c>
      <c r="J24" s="64">
        <v>31760</v>
      </c>
      <c r="K24" s="58">
        <v>6</v>
      </c>
      <c r="L24" s="19" t="s">
        <v>159</v>
      </c>
      <c r="M24" s="21" t="s">
        <v>183</v>
      </c>
    </row>
    <row r="25" spans="1:13" ht="25.5" x14ac:dyDescent="0.25">
      <c r="A25" s="18">
        <v>20</v>
      </c>
      <c r="B25" s="68" t="s">
        <v>0</v>
      </c>
      <c r="C25" s="51">
        <v>2016</v>
      </c>
      <c r="D25" s="52" t="s">
        <v>50</v>
      </c>
      <c r="E25" s="53" t="s">
        <v>107</v>
      </c>
      <c r="F25" s="54" t="s">
        <v>69</v>
      </c>
      <c r="G25" s="22" t="s">
        <v>42</v>
      </c>
      <c r="H25" s="63">
        <v>3489</v>
      </c>
      <c r="I25" s="23">
        <v>42445</v>
      </c>
      <c r="J25" s="64">
        <v>101975.36</v>
      </c>
      <c r="K25" s="58">
        <v>900</v>
      </c>
      <c r="L25" s="19" t="s">
        <v>137</v>
      </c>
      <c r="M25" s="25" t="s">
        <v>166</v>
      </c>
    </row>
    <row r="26" spans="1:13" ht="26.25" x14ac:dyDescent="0.25">
      <c r="A26" s="18">
        <v>21</v>
      </c>
      <c r="B26" s="72" t="s">
        <v>6</v>
      </c>
      <c r="C26" s="51">
        <v>2016</v>
      </c>
      <c r="D26" s="52" t="s">
        <v>50</v>
      </c>
      <c r="E26" s="53" t="s">
        <v>107</v>
      </c>
      <c r="F26" s="54" t="s">
        <v>69</v>
      </c>
      <c r="G26" s="69" t="s">
        <v>42</v>
      </c>
      <c r="H26" s="63">
        <v>3489</v>
      </c>
      <c r="I26" s="23">
        <v>42445</v>
      </c>
      <c r="J26" s="64">
        <v>101975.36</v>
      </c>
      <c r="K26" s="58">
        <v>500</v>
      </c>
      <c r="L26" s="19" t="s">
        <v>138</v>
      </c>
      <c r="M26" s="25" t="s">
        <v>165</v>
      </c>
    </row>
    <row r="27" spans="1:13" ht="26.25" x14ac:dyDescent="0.25">
      <c r="A27" s="18">
        <v>22</v>
      </c>
      <c r="B27" s="72" t="s">
        <v>6</v>
      </c>
      <c r="C27" s="51">
        <v>2016</v>
      </c>
      <c r="D27" s="52" t="s">
        <v>50</v>
      </c>
      <c r="E27" s="53" t="s">
        <v>107</v>
      </c>
      <c r="F27" s="54" t="s">
        <v>69</v>
      </c>
      <c r="G27" s="22" t="s">
        <v>42</v>
      </c>
      <c r="H27" s="63">
        <v>3489</v>
      </c>
      <c r="I27" s="23">
        <v>42445</v>
      </c>
      <c r="J27" s="64">
        <v>101975.36</v>
      </c>
      <c r="K27" s="58">
        <v>4000</v>
      </c>
      <c r="L27" s="19" t="s">
        <v>139</v>
      </c>
      <c r="M27" s="25" t="s">
        <v>167</v>
      </c>
    </row>
    <row r="28" spans="1:13" ht="25.5" x14ac:dyDescent="0.25">
      <c r="A28" s="18">
        <v>23</v>
      </c>
      <c r="B28" s="71" t="s">
        <v>4</v>
      </c>
      <c r="C28" s="51">
        <v>2016</v>
      </c>
      <c r="D28" s="52" t="s">
        <v>50</v>
      </c>
      <c r="E28" s="53" t="s">
        <v>107</v>
      </c>
      <c r="F28" s="54" t="s">
        <v>69</v>
      </c>
      <c r="G28" s="22" t="s">
        <v>42</v>
      </c>
      <c r="H28" s="63">
        <v>3489</v>
      </c>
      <c r="I28" s="23">
        <v>42445</v>
      </c>
      <c r="J28" s="64">
        <v>585100</v>
      </c>
      <c r="K28" s="58">
        <v>50</v>
      </c>
      <c r="L28" s="19" t="s">
        <v>141</v>
      </c>
      <c r="M28" s="21" t="s">
        <v>169</v>
      </c>
    </row>
    <row r="29" spans="1:13" ht="25.5" x14ac:dyDescent="0.25">
      <c r="A29" s="18">
        <v>24</v>
      </c>
      <c r="B29" s="71" t="s">
        <v>4</v>
      </c>
      <c r="C29" s="51">
        <v>2016</v>
      </c>
      <c r="D29" s="52" t="s">
        <v>50</v>
      </c>
      <c r="E29" s="53" t="s">
        <v>107</v>
      </c>
      <c r="F29" s="54" t="s">
        <v>69</v>
      </c>
      <c r="G29" s="22" t="s">
        <v>42</v>
      </c>
      <c r="H29" s="63">
        <v>3489</v>
      </c>
      <c r="I29" s="23">
        <v>42445</v>
      </c>
      <c r="J29" s="64">
        <v>585100</v>
      </c>
      <c r="K29" s="58">
        <v>60</v>
      </c>
      <c r="L29" s="19" t="s">
        <v>142</v>
      </c>
      <c r="M29" s="21" t="s">
        <v>169</v>
      </c>
    </row>
    <row r="30" spans="1:13" ht="25.5" x14ac:dyDescent="0.25">
      <c r="A30" s="18">
        <v>25</v>
      </c>
      <c r="B30" s="70" t="s">
        <v>4</v>
      </c>
      <c r="C30" s="51">
        <v>2016</v>
      </c>
      <c r="D30" s="52" t="s">
        <v>50</v>
      </c>
      <c r="E30" s="53" t="s">
        <v>107</v>
      </c>
      <c r="F30" s="54" t="s">
        <v>69</v>
      </c>
      <c r="G30" s="22" t="s">
        <v>42</v>
      </c>
      <c r="H30" s="63">
        <v>3489</v>
      </c>
      <c r="I30" s="23">
        <v>42445</v>
      </c>
      <c r="J30" s="64">
        <v>585100</v>
      </c>
      <c r="K30" s="58">
        <v>2000</v>
      </c>
      <c r="L30" s="19" t="s">
        <v>143</v>
      </c>
      <c r="M30" s="21" t="s">
        <v>170</v>
      </c>
    </row>
    <row r="31" spans="1:13" ht="26.25" x14ac:dyDescent="0.25">
      <c r="A31" s="18">
        <v>26</v>
      </c>
      <c r="B31" s="73" t="s">
        <v>2</v>
      </c>
      <c r="C31" s="51">
        <v>2016</v>
      </c>
      <c r="D31" s="52" t="s">
        <v>50</v>
      </c>
      <c r="E31" s="53" t="s">
        <v>107</v>
      </c>
      <c r="F31" s="54" t="s">
        <v>69</v>
      </c>
      <c r="G31" s="22" t="s">
        <v>121</v>
      </c>
      <c r="H31" s="63">
        <v>3490</v>
      </c>
      <c r="I31" s="23">
        <v>42445</v>
      </c>
      <c r="J31" s="64">
        <v>1000000</v>
      </c>
      <c r="K31" s="58">
        <v>1</v>
      </c>
      <c r="L31" s="19" t="s">
        <v>135</v>
      </c>
      <c r="M31" s="25" t="s">
        <v>164</v>
      </c>
    </row>
    <row r="32" spans="1:13" ht="26.25" x14ac:dyDescent="0.25">
      <c r="A32" s="18">
        <v>27</v>
      </c>
      <c r="B32" s="73" t="s">
        <v>6</v>
      </c>
      <c r="C32" s="51">
        <v>2016</v>
      </c>
      <c r="D32" s="52" t="s">
        <v>50</v>
      </c>
      <c r="E32" s="53" t="s">
        <v>107</v>
      </c>
      <c r="F32" s="54" t="s">
        <v>69</v>
      </c>
      <c r="G32" s="22" t="s">
        <v>121</v>
      </c>
      <c r="H32" s="63">
        <v>3490</v>
      </c>
      <c r="I32" s="23">
        <v>42445</v>
      </c>
      <c r="J32" s="64">
        <v>1000000</v>
      </c>
      <c r="K32" s="58">
        <v>500</v>
      </c>
      <c r="L32" s="19" t="s">
        <v>135</v>
      </c>
      <c r="M32" s="25" t="s">
        <v>165</v>
      </c>
    </row>
    <row r="33" spans="1:13" ht="25.5" x14ac:dyDescent="0.25">
      <c r="A33" s="18">
        <v>28</v>
      </c>
      <c r="B33" s="71" t="s">
        <v>2</v>
      </c>
      <c r="C33" s="51">
        <v>2016</v>
      </c>
      <c r="D33" s="52" t="s">
        <v>50</v>
      </c>
      <c r="E33" s="53" t="s">
        <v>107</v>
      </c>
      <c r="F33" s="54" t="s">
        <v>69</v>
      </c>
      <c r="G33" s="22" t="s">
        <v>48</v>
      </c>
      <c r="H33" s="63">
        <v>3491</v>
      </c>
      <c r="I33" s="23">
        <v>42445</v>
      </c>
      <c r="J33" s="64">
        <v>1035000</v>
      </c>
      <c r="K33" s="58">
        <v>1</v>
      </c>
      <c r="L33" s="19" t="s">
        <v>134</v>
      </c>
      <c r="M33" s="24" t="s">
        <v>163</v>
      </c>
    </row>
    <row r="34" spans="1:13" ht="26.25" x14ac:dyDescent="0.25">
      <c r="A34" s="18">
        <v>29</v>
      </c>
      <c r="B34" s="73" t="s">
        <v>6</v>
      </c>
      <c r="C34" s="51">
        <v>2016</v>
      </c>
      <c r="D34" s="52" t="s">
        <v>50</v>
      </c>
      <c r="E34" s="53" t="s">
        <v>107</v>
      </c>
      <c r="F34" s="54" t="s">
        <v>69</v>
      </c>
      <c r="G34" s="69" t="s">
        <v>48</v>
      </c>
      <c r="H34" s="63">
        <v>3491</v>
      </c>
      <c r="I34" s="23">
        <v>42445</v>
      </c>
      <c r="J34" s="64">
        <v>5625013</v>
      </c>
      <c r="K34" s="58">
        <v>500</v>
      </c>
      <c r="L34" s="19" t="s">
        <v>136</v>
      </c>
      <c r="M34" s="25" t="s">
        <v>165</v>
      </c>
    </row>
    <row r="35" spans="1:13" ht="26.25" x14ac:dyDescent="0.25">
      <c r="A35" s="18">
        <v>30</v>
      </c>
      <c r="B35" s="73" t="s">
        <v>6</v>
      </c>
      <c r="C35" s="51">
        <v>2016</v>
      </c>
      <c r="D35" s="52" t="s">
        <v>50</v>
      </c>
      <c r="E35" s="53" t="s">
        <v>107</v>
      </c>
      <c r="F35" s="54" t="s">
        <v>69</v>
      </c>
      <c r="G35" s="69" t="s">
        <v>48</v>
      </c>
      <c r="H35" s="63">
        <v>3491</v>
      </c>
      <c r="I35" s="23">
        <v>42445</v>
      </c>
      <c r="J35" s="64">
        <v>5625013</v>
      </c>
      <c r="K35" s="58">
        <v>500</v>
      </c>
      <c r="L35" s="19" t="s">
        <v>136</v>
      </c>
      <c r="M35" s="25" t="s">
        <v>165</v>
      </c>
    </row>
    <row r="36" spans="1:13" ht="26.25" x14ac:dyDescent="0.25">
      <c r="A36" s="18">
        <v>31</v>
      </c>
      <c r="B36" s="73" t="s">
        <v>6</v>
      </c>
      <c r="C36" s="51">
        <v>2016</v>
      </c>
      <c r="D36" s="52" t="s">
        <v>50</v>
      </c>
      <c r="E36" s="53" t="s">
        <v>107</v>
      </c>
      <c r="F36" s="54" t="s">
        <v>69</v>
      </c>
      <c r="G36" s="22" t="s">
        <v>48</v>
      </c>
      <c r="H36" s="63">
        <v>3491</v>
      </c>
      <c r="I36" s="23">
        <v>42445</v>
      </c>
      <c r="J36" s="64">
        <v>5625013</v>
      </c>
      <c r="K36" s="58">
        <v>500</v>
      </c>
      <c r="L36" s="19" t="s">
        <v>136</v>
      </c>
      <c r="M36" s="25" t="s">
        <v>165</v>
      </c>
    </row>
    <row r="37" spans="1:13" ht="26.25" x14ac:dyDescent="0.25">
      <c r="A37" s="18">
        <v>32</v>
      </c>
      <c r="B37" s="73" t="s">
        <v>6</v>
      </c>
      <c r="C37" s="51">
        <v>2016</v>
      </c>
      <c r="D37" s="52" t="s">
        <v>50</v>
      </c>
      <c r="E37" s="53" t="s">
        <v>107</v>
      </c>
      <c r="F37" s="54" t="s">
        <v>69</v>
      </c>
      <c r="G37" s="22" t="s">
        <v>48</v>
      </c>
      <c r="H37" s="63">
        <v>3491</v>
      </c>
      <c r="I37" s="23">
        <v>42445</v>
      </c>
      <c r="J37" s="64">
        <v>79000</v>
      </c>
      <c r="K37" s="58">
        <v>500</v>
      </c>
      <c r="L37" s="19" t="s">
        <v>135</v>
      </c>
      <c r="M37" s="25" t="s">
        <v>165</v>
      </c>
    </row>
    <row r="38" spans="1:13" x14ac:dyDescent="0.25">
      <c r="A38" s="18">
        <v>33</v>
      </c>
      <c r="B38" s="71" t="s">
        <v>2</v>
      </c>
      <c r="C38" s="51">
        <v>2016</v>
      </c>
      <c r="D38" s="52" t="s">
        <v>50</v>
      </c>
      <c r="E38" s="53" t="s">
        <v>107</v>
      </c>
      <c r="F38" s="54" t="s">
        <v>69</v>
      </c>
      <c r="G38" s="22" t="s">
        <v>48</v>
      </c>
      <c r="H38" s="63">
        <v>3491</v>
      </c>
      <c r="I38" s="23">
        <v>42445</v>
      </c>
      <c r="J38" s="64">
        <v>120000</v>
      </c>
      <c r="K38" s="58">
        <v>500</v>
      </c>
      <c r="L38" s="19" t="s">
        <v>140</v>
      </c>
      <c r="M38" s="21" t="s">
        <v>168</v>
      </c>
    </row>
    <row r="39" spans="1:13" ht="38.25" x14ac:dyDescent="0.25">
      <c r="A39" s="18">
        <v>34</v>
      </c>
      <c r="B39" s="70" t="s">
        <v>6</v>
      </c>
      <c r="C39" s="51">
        <v>2016</v>
      </c>
      <c r="D39" s="52" t="s">
        <v>50</v>
      </c>
      <c r="E39" s="53" t="s">
        <v>108</v>
      </c>
      <c r="F39" s="54" t="s">
        <v>69</v>
      </c>
      <c r="G39" s="22" t="s">
        <v>3</v>
      </c>
      <c r="H39" s="63">
        <v>3492</v>
      </c>
      <c r="I39" s="23">
        <v>42458</v>
      </c>
      <c r="J39" s="64">
        <v>38900</v>
      </c>
      <c r="K39" s="58">
        <v>1</v>
      </c>
      <c r="L39" s="19" t="s">
        <v>144</v>
      </c>
      <c r="M39" s="24" t="s">
        <v>171</v>
      </c>
    </row>
    <row r="40" spans="1:13" ht="25.5" x14ac:dyDescent="0.25">
      <c r="A40" s="18">
        <v>35</v>
      </c>
      <c r="B40" s="74" t="s">
        <v>6</v>
      </c>
      <c r="C40" s="51">
        <v>2016</v>
      </c>
      <c r="D40" s="52" t="s">
        <v>50</v>
      </c>
      <c r="E40" s="53" t="s">
        <v>106</v>
      </c>
      <c r="F40" s="54" t="s">
        <v>52</v>
      </c>
      <c r="G40" s="19" t="s">
        <v>7</v>
      </c>
      <c r="H40" s="66">
        <v>3493</v>
      </c>
      <c r="I40" s="20">
        <v>42459</v>
      </c>
      <c r="J40" s="67">
        <v>1739995</v>
      </c>
      <c r="K40" s="58">
        <v>5</v>
      </c>
      <c r="L40" s="19" t="s">
        <v>132</v>
      </c>
      <c r="M40" s="21" t="s">
        <v>98</v>
      </c>
    </row>
    <row r="41" spans="1:13" ht="25.5" x14ac:dyDescent="0.25">
      <c r="A41" s="18">
        <v>36</v>
      </c>
      <c r="B41" s="71" t="s">
        <v>6</v>
      </c>
      <c r="C41" s="51">
        <v>2016</v>
      </c>
      <c r="D41" s="52" t="s">
        <v>50</v>
      </c>
      <c r="E41" s="53" t="s">
        <v>106</v>
      </c>
      <c r="F41" s="54" t="s">
        <v>52</v>
      </c>
      <c r="G41" s="22" t="s">
        <v>7</v>
      </c>
      <c r="H41" s="63">
        <v>3493</v>
      </c>
      <c r="I41" s="23">
        <v>42459</v>
      </c>
      <c r="J41" s="64">
        <v>462095</v>
      </c>
      <c r="K41" s="58">
        <v>1</v>
      </c>
      <c r="L41" s="19" t="s">
        <v>133</v>
      </c>
      <c r="M41" s="24" t="s">
        <v>98</v>
      </c>
    </row>
    <row r="42" spans="1:13" ht="25.5" x14ac:dyDescent="0.25">
      <c r="A42" s="18">
        <v>37</v>
      </c>
      <c r="B42" s="71" t="s">
        <v>2</v>
      </c>
      <c r="C42" s="51">
        <v>2016</v>
      </c>
      <c r="D42" s="52" t="s">
        <v>53</v>
      </c>
      <c r="E42" s="53" t="s">
        <v>116</v>
      </c>
      <c r="F42" s="54" t="s">
        <v>71</v>
      </c>
      <c r="G42" s="22" t="s">
        <v>23</v>
      </c>
      <c r="H42" s="63">
        <v>3494</v>
      </c>
      <c r="I42" s="23">
        <v>42460</v>
      </c>
      <c r="J42" s="64">
        <v>575260</v>
      </c>
      <c r="K42" s="58">
        <v>300</v>
      </c>
      <c r="L42" s="19" t="s">
        <v>153</v>
      </c>
      <c r="M42" s="24" t="s">
        <v>181</v>
      </c>
    </row>
    <row r="43" spans="1:13" ht="25.5" x14ac:dyDescent="0.25">
      <c r="A43" s="18">
        <v>38</v>
      </c>
      <c r="B43" s="71" t="s">
        <v>6</v>
      </c>
      <c r="C43" s="51">
        <v>2016</v>
      </c>
      <c r="D43" s="52" t="s">
        <v>50</v>
      </c>
      <c r="E43" s="53" t="s">
        <v>118</v>
      </c>
      <c r="F43" s="54" t="s">
        <v>71</v>
      </c>
      <c r="G43" s="22" t="s">
        <v>128</v>
      </c>
      <c r="H43" s="63">
        <v>3495</v>
      </c>
      <c r="I43" s="23">
        <v>42459</v>
      </c>
      <c r="J43" s="64">
        <v>69000</v>
      </c>
      <c r="K43" s="58">
        <v>1</v>
      </c>
      <c r="L43" s="19" t="s">
        <v>190</v>
      </c>
      <c r="M43" s="24" t="s">
        <v>184</v>
      </c>
    </row>
    <row r="44" spans="1:13" ht="25.5" x14ac:dyDescent="0.25">
      <c r="A44" s="18">
        <v>39</v>
      </c>
      <c r="B44" s="71" t="s">
        <v>6</v>
      </c>
      <c r="C44" s="51">
        <v>2016</v>
      </c>
      <c r="D44" s="52" t="s">
        <v>50</v>
      </c>
      <c r="E44" s="53" t="s">
        <v>118</v>
      </c>
      <c r="F44" s="54" t="s">
        <v>71</v>
      </c>
      <c r="G44" s="22" t="s">
        <v>128</v>
      </c>
      <c r="H44" s="63">
        <v>3495</v>
      </c>
      <c r="I44" s="23">
        <v>42459</v>
      </c>
      <c r="J44" s="64">
        <v>146500</v>
      </c>
      <c r="K44" s="58">
        <v>1</v>
      </c>
      <c r="L44" s="19" t="s">
        <v>194</v>
      </c>
      <c r="M44" s="24" t="s">
        <v>186</v>
      </c>
    </row>
    <row r="45" spans="1:13" ht="25.5" x14ac:dyDescent="0.25">
      <c r="A45" s="18">
        <v>40</v>
      </c>
      <c r="B45" s="71" t="s">
        <v>6</v>
      </c>
      <c r="C45" s="51">
        <v>2016</v>
      </c>
      <c r="D45" s="52" t="s">
        <v>50</v>
      </c>
      <c r="E45" s="53" t="s">
        <v>120</v>
      </c>
      <c r="F45" s="54" t="s">
        <v>71</v>
      </c>
      <c r="G45" s="22" t="s">
        <v>129</v>
      </c>
      <c r="H45" s="63">
        <v>3496</v>
      </c>
      <c r="I45" s="23">
        <v>42459</v>
      </c>
      <c r="J45" s="64">
        <v>60000</v>
      </c>
      <c r="K45" s="58">
        <v>105</v>
      </c>
      <c r="L45" s="19" t="s">
        <v>192</v>
      </c>
      <c r="M45" s="24" t="s">
        <v>185</v>
      </c>
    </row>
    <row r="46" spans="1:13" ht="25.5" x14ac:dyDescent="0.25">
      <c r="A46" s="18">
        <v>41</v>
      </c>
      <c r="B46" s="71" t="s">
        <v>6</v>
      </c>
      <c r="C46" s="51">
        <v>2016</v>
      </c>
      <c r="D46" s="52" t="s">
        <v>50</v>
      </c>
      <c r="E46" s="53" t="s">
        <v>119</v>
      </c>
      <c r="F46" s="54" t="s">
        <v>71</v>
      </c>
      <c r="G46" s="22" t="s">
        <v>128</v>
      </c>
      <c r="H46" s="63">
        <v>3499</v>
      </c>
      <c r="I46" s="23">
        <v>42459</v>
      </c>
      <c r="J46" s="64">
        <v>916632.24</v>
      </c>
      <c r="K46" s="58">
        <v>105</v>
      </c>
      <c r="L46" s="19" t="s">
        <v>191</v>
      </c>
      <c r="M46" s="24" t="s">
        <v>185</v>
      </c>
    </row>
    <row r="47" spans="1:13" ht="25.5" x14ac:dyDescent="0.25">
      <c r="A47" s="18">
        <v>42</v>
      </c>
      <c r="B47" s="71" t="s">
        <v>2</v>
      </c>
      <c r="C47" s="51">
        <v>2016</v>
      </c>
      <c r="D47" s="52" t="s">
        <v>50</v>
      </c>
      <c r="E47" s="53" t="s">
        <v>113</v>
      </c>
      <c r="F47" s="54" t="s">
        <v>71</v>
      </c>
      <c r="G47" s="22" t="s">
        <v>125</v>
      </c>
      <c r="H47" s="63">
        <v>3841</v>
      </c>
      <c r="I47" s="23">
        <v>42459</v>
      </c>
      <c r="J47" s="64">
        <v>196645</v>
      </c>
      <c r="K47" s="58">
        <v>1</v>
      </c>
      <c r="L47" s="19" t="s">
        <v>150</v>
      </c>
      <c r="M47" s="24" t="s">
        <v>177</v>
      </c>
    </row>
    <row r="48" spans="1:13" ht="25.5" x14ac:dyDescent="0.25">
      <c r="A48" s="18">
        <v>43</v>
      </c>
      <c r="B48" s="71" t="s">
        <v>4</v>
      </c>
      <c r="C48" s="51">
        <v>2016</v>
      </c>
      <c r="D48" s="52" t="s">
        <v>50</v>
      </c>
      <c r="E48" s="53" t="s">
        <v>115</v>
      </c>
      <c r="F48" s="54" t="s">
        <v>69</v>
      </c>
      <c r="G48" s="22" t="s">
        <v>127</v>
      </c>
      <c r="H48" s="63">
        <v>3842</v>
      </c>
      <c r="I48" s="23">
        <v>42459</v>
      </c>
      <c r="J48" s="64">
        <v>95000</v>
      </c>
      <c r="K48" s="58">
        <v>1</v>
      </c>
      <c r="L48" s="19" t="s">
        <v>189</v>
      </c>
      <c r="M48" s="24" t="s">
        <v>180</v>
      </c>
    </row>
    <row r="49" spans="1:13" ht="25.5" x14ac:dyDescent="0.25">
      <c r="A49" s="18">
        <v>44</v>
      </c>
      <c r="B49" s="70" t="s">
        <v>4</v>
      </c>
      <c r="C49" s="51">
        <v>2016</v>
      </c>
      <c r="D49" s="52" t="s">
        <v>50</v>
      </c>
      <c r="E49" s="53" t="s">
        <v>198</v>
      </c>
      <c r="F49" s="54" t="s">
        <v>52</v>
      </c>
      <c r="G49" s="26" t="s">
        <v>199</v>
      </c>
      <c r="H49" s="55" t="s">
        <v>200</v>
      </c>
      <c r="I49" s="56">
        <v>42460</v>
      </c>
      <c r="J49" s="64">
        <f>1115500*2</f>
        <v>2231000</v>
      </c>
      <c r="K49" s="58">
        <v>2</v>
      </c>
      <c r="L49" s="19" t="s">
        <v>130</v>
      </c>
      <c r="M49" s="24" t="s">
        <v>160</v>
      </c>
    </row>
  </sheetData>
  <pageMargins left="0.7" right="0.7" top="0.75" bottom="0.75" header="0.3" footer="0.3"/>
  <pageSetup scale="67" fitToHeight="0" orientation="landscape" horizontalDpi="0" verticalDpi="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election activeCell="I54" sqref="I54"/>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140625" bestFit="1" customWidth="1"/>
    <col min="9" max="9" width="9.28515625" bestFit="1" customWidth="1"/>
    <col min="10" max="10" width="14" bestFit="1" customWidth="1"/>
    <col min="11" max="11" width="7"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201</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25.5" x14ac:dyDescent="0.25">
      <c r="A6" s="18">
        <v>1</v>
      </c>
      <c r="B6" s="61" t="s">
        <v>6</v>
      </c>
      <c r="C6" s="75">
        <v>2016</v>
      </c>
      <c r="D6" s="76" t="s">
        <v>50</v>
      </c>
      <c r="E6" s="77" t="s">
        <v>117</v>
      </c>
      <c r="F6" s="78" t="s">
        <v>71</v>
      </c>
      <c r="G6" s="22" t="s">
        <v>222</v>
      </c>
      <c r="H6" s="79">
        <v>3497</v>
      </c>
      <c r="I6" s="80">
        <v>42461</v>
      </c>
      <c r="J6" s="64">
        <v>759038</v>
      </c>
      <c r="K6" s="81">
        <v>20</v>
      </c>
      <c r="L6" s="19" t="s">
        <v>301</v>
      </c>
      <c r="M6" s="24" t="s">
        <v>281</v>
      </c>
    </row>
    <row r="7" spans="1:13" ht="25.5" x14ac:dyDescent="0.25">
      <c r="A7" s="18">
        <v>2</v>
      </c>
      <c r="B7" s="50" t="s">
        <v>2</v>
      </c>
      <c r="C7" s="75">
        <v>2016</v>
      </c>
      <c r="D7" s="76" t="s">
        <v>50</v>
      </c>
      <c r="E7" s="77" t="s">
        <v>215</v>
      </c>
      <c r="F7" s="78" t="s">
        <v>69</v>
      </c>
      <c r="G7" s="22" t="s">
        <v>226</v>
      </c>
      <c r="H7" s="79">
        <v>3498</v>
      </c>
      <c r="I7" s="80">
        <v>42461</v>
      </c>
      <c r="J7" s="64">
        <v>1417500</v>
      </c>
      <c r="K7" s="81">
        <v>125</v>
      </c>
      <c r="L7" s="19" t="s">
        <v>267</v>
      </c>
      <c r="M7" s="24" t="s">
        <v>296</v>
      </c>
    </row>
    <row r="8" spans="1:13" ht="38.25" x14ac:dyDescent="0.25">
      <c r="A8" s="18">
        <v>3</v>
      </c>
      <c r="B8" s="50" t="s">
        <v>6</v>
      </c>
      <c r="C8" s="75">
        <v>2016</v>
      </c>
      <c r="D8" s="76" t="s">
        <v>50</v>
      </c>
      <c r="E8" s="77" t="s">
        <v>215</v>
      </c>
      <c r="F8" s="78" t="s">
        <v>69</v>
      </c>
      <c r="G8" s="22" t="s">
        <v>226</v>
      </c>
      <c r="H8" s="79">
        <v>3498</v>
      </c>
      <c r="I8" s="80">
        <v>42461</v>
      </c>
      <c r="J8" s="64">
        <v>600000</v>
      </c>
      <c r="K8" s="81">
        <v>200</v>
      </c>
      <c r="L8" s="19" t="s">
        <v>303</v>
      </c>
      <c r="M8" s="24" t="s">
        <v>297</v>
      </c>
    </row>
    <row r="9" spans="1:13" ht="25.5" x14ac:dyDescent="0.25">
      <c r="A9" s="18">
        <v>4</v>
      </c>
      <c r="B9" s="50" t="s">
        <v>6</v>
      </c>
      <c r="C9" s="75">
        <v>2016</v>
      </c>
      <c r="D9" s="76" t="s">
        <v>50</v>
      </c>
      <c r="E9" s="77" t="s">
        <v>215</v>
      </c>
      <c r="F9" s="78" t="s">
        <v>69</v>
      </c>
      <c r="G9" s="22" t="s">
        <v>226</v>
      </c>
      <c r="H9" s="79">
        <v>3498</v>
      </c>
      <c r="I9" s="80">
        <v>42461</v>
      </c>
      <c r="J9" s="64">
        <v>707500</v>
      </c>
      <c r="K9" s="81">
        <v>1</v>
      </c>
      <c r="L9" s="19" t="s">
        <v>304</v>
      </c>
      <c r="M9" s="24" t="s">
        <v>298</v>
      </c>
    </row>
    <row r="10" spans="1:13" ht="25.5" x14ac:dyDescent="0.25">
      <c r="A10" s="18">
        <v>5</v>
      </c>
      <c r="B10" s="50" t="s">
        <v>2</v>
      </c>
      <c r="C10" s="75">
        <v>2016</v>
      </c>
      <c r="D10" s="76" t="s">
        <v>50</v>
      </c>
      <c r="E10" s="77" t="s">
        <v>214</v>
      </c>
      <c r="F10" s="78" t="s">
        <v>69</v>
      </c>
      <c r="G10" s="22" t="s">
        <v>225</v>
      </c>
      <c r="H10" s="79">
        <v>3500</v>
      </c>
      <c r="I10" s="80">
        <v>42465</v>
      </c>
      <c r="J10" s="64">
        <v>45000</v>
      </c>
      <c r="K10" s="81">
        <v>2</v>
      </c>
      <c r="L10" s="19" t="s">
        <v>237</v>
      </c>
      <c r="M10" s="24" t="s">
        <v>276</v>
      </c>
    </row>
    <row r="11" spans="1:13" ht="25.5" x14ac:dyDescent="0.25">
      <c r="A11" s="18">
        <v>6</v>
      </c>
      <c r="B11" s="61" t="s">
        <v>2</v>
      </c>
      <c r="C11" s="75">
        <v>2016</v>
      </c>
      <c r="D11" s="76" t="s">
        <v>50</v>
      </c>
      <c r="E11" s="77" t="s">
        <v>214</v>
      </c>
      <c r="F11" s="78" t="s">
        <v>69</v>
      </c>
      <c r="G11" s="22" t="s">
        <v>217</v>
      </c>
      <c r="H11" s="79">
        <v>3501</v>
      </c>
      <c r="I11" s="80">
        <v>42465</v>
      </c>
      <c r="J11" s="64">
        <v>60000</v>
      </c>
      <c r="K11" s="81">
        <v>2</v>
      </c>
      <c r="L11" s="19" t="s">
        <v>237</v>
      </c>
      <c r="M11" s="24" t="s">
        <v>276</v>
      </c>
    </row>
    <row r="12" spans="1:13" ht="25.5" x14ac:dyDescent="0.25">
      <c r="A12" s="18">
        <v>7</v>
      </c>
      <c r="B12" s="61" t="s">
        <v>4</v>
      </c>
      <c r="C12" s="75">
        <v>2016</v>
      </c>
      <c r="D12" s="76" t="s">
        <v>53</v>
      </c>
      <c r="E12" s="77" t="s">
        <v>204</v>
      </c>
      <c r="F12" s="78" t="s">
        <v>71</v>
      </c>
      <c r="G12" s="22" t="s">
        <v>26</v>
      </c>
      <c r="H12" s="79">
        <v>3502</v>
      </c>
      <c r="I12" s="80">
        <v>42467</v>
      </c>
      <c r="J12" s="64">
        <v>38785.65</v>
      </c>
      <c r="K12" s="81">
        <v>6</v>
      </c>
      <c r="L12" s="19" t="s">
        <v>241</v>
      </c>
      <c r="M12" s="21" t="s">
        <v>274</v>
      </c>
    </row>
    <row r="13" spans="1:13" ht="38.25" x14ac:dyDescent="0.25">
      <c r="A13" s="18">
        <v>8</v>
      </c>
      <c r="B13" s="65" t="s">
        <v>4</v>
      </c>
      <c r="C13" s="75">
        <v>2016</v>
      </c>
      <c r="D13" s="76" t="s">
        <v>53</v>
      </c>
      <c r="E13" s="77" t="s">
        <v>204</v>
      </c>
      <c r="F13" s="78" t="s">
        <v>71</v>
      </c>
      <c r="G13" s="22" t="s">
        <v>25</v>
      </c>
      <c r="H13" s="79">
        <v>3503</v>
      </c>
      <c r="I13" s="80">
        <v>42468</v>
      </c>
      <c r="J13" s="64">
        <v>125370</v>
      </c>
      <c r="K13" s="81">
        <v>69</v>
      </c>
      <c r="L13" s="19" t="s">
        <v>238</v>
      </c>
      <c r="M13" s="24" t="s">
        <v>277</v>
      </c>
    </row>
    <row r="14" spans="1:13" ht="25.5" x14ac:dyDescent="0.25">
      <c r="A14" s="18">
        <v>9</v>
      </c>
      <c r="B14" s="61" t="s">
        <v>4</v>
      </c>
      <c r="C14" s="75">
        <v>2016</v>
      </c>
      <c r="D14" s="76" t="s">
        <v>53</v>
      </c>
      <c r="E14" s="77" t="s">
        <v>204</v>
      </c>
      <c r="F14" s="78" t="s">
        <v>71</v>
      </c>
      <c r="G14" s="22" t="s">
        <v>25</v>
      </c>
      <c r="H14" s="79">
        <v>3503</v>
      </c>
      <c r="I14" s="80">
        <v>42468</v>
      </c>
      <c r="J14" s="64">
        <v>80761</v>
      </c>
      <c r="K14" s="81">
        <v>19</v>
      </c>
      <c r="L14" s="19" t="s">
        <v>240</v>
      </c>
      <c r="M14" s="24" t="s">
        <v>274</v>
      </c>
    </row>
    <row r="15" spans="1:13" ht="25.5" x14ac:dyDescent="0.25">
      <c r="A15" s="18">
        <v>10</v>
      </c>
      <c r="B15" s="61" t="s">
        <v>4</v>
      </c>
      <c r="C15" s="75">
        <v>2016</v>
      </c>
      <c r="D15" s="76" t="s">
        <v>53</v>
      </c>
      <c r="E15" s="77" t="s">
        <v>204</v>
      </c>
      <c r="F15" s="78" t="s">
        <v>71</v>
      </c>
      <c r="G15" s="22" t="s">
        <v>25</v>
      </c>
      <c r="H15" s="79">
        <v>3503</v>
      </c>
      <c r="I15" s="80">
        <v>42468</v>
      </c>
      <c r="J15" s="64">
        <v>2114.64</v>
      </c>
      <c r="K15" s="81">
        <v>10</v>
      </c>
      <c r="L15" s="19" t="s">
        <v>242</v>
      </c>
      <c r="M15" s="24" t="s">
        <v>274</v>
      </c>
    </row>
    <row r="16" spans="1:13" ht="25.5" x14ac:dyDescent="0.25">
      <c r="A16" s="18">
        <v>11</v>
      </c>
      <c r="B16" s="61" t="s">
        <v>4</v>
      </c>
      <c r="C16" s="75">
        <v>2016</v>
      </c>
      <c r="D16" s="76" t="s">
        <v>53</v>
      </c>
      <c r="E16" s="77" t="s">
        <v>204</v>
      </c>
      <c r="F16" s="78" t="s">
        <v>71</v>
      </c>
      <c r="G16" s="22" t="s">
        <v>25</v>
      </c>
      <c r="H16" s="79">
        <v>3503</v>
      </c>
      <c r="I16" s="80">
        <v>42468</v>
      </c>
      <c r="J16" s="64">
        <v>38381.24</v>
      </c>
      <c r="K16" s="81">
        <v>4</v>
      </c>
      <c r="L16" s="19" t="s">
        <v>243</v>
      </c>
      <c r="M16" s="24" t="s">
        <v>274</v>
      </c>
    </row>
    <row r="17" spans="1:13" ht="25.5" x14ac:dyDescent="0.25">
      <c r="A17" s="18">
        <v>12</v>
      </c>
      <c r="B17" s="61" t="s">
        <v>2</v>
      </c>
      <c r="C17" s="75">
        <v>2016</v>
      </c>
      <c r="D17" s="76" t="s">
        <v>53</v>
      </c>
      <c r="E17" s="77" t="s">
        <v>204</v>
      </c>
      <c r="F17" s="78" t="s">
        <v>71</v>
      </c>
      <c r="G17" s="22" t="s">
        <v>25</v>
      </c>
      <c r="H17" s="79">
        <v>3503</v>
      </c>
      <c r="I17" s="80">
        <v>42468</v>
      </c>
      <c r="J17" s="64">
        <v>23168</v>
      </c>
      <c r="K17" s="81">
        <v>20</v>
      </c>
      <c r="L17" s="19" t="s">
        <v>247</v>
      </c>
      <c r="M17" s="21" t="s">
        <v>274</v>
      </c>
    </row>
    <row r="18" spans="1:13" ht="38.25" x14ac:dyDescent="0.25">
      <c r="A18" s="18">
        <v>13</v>
      </c>
      <c r="B18" s="61" t="s">
        <v>2</v>
      </c>
      <c r="C18" s="75">
        <v>2016</v>
      </c>
      <c r="D18" s="76" t="s">
        <v>53</v>
      </c>
      <c r="E18" s="77" t="s">
        <v>117</v>
      </c>
      <c r="F18" s="78" t="s">
        <v>71</v>
      </c>
      <c r="G18" s="22" t="s">
        <v>25</v>
      </c>
      <c r="H18" s="79">
        <v>3503</v>
      </c>
      <c r="I18" s="80">
        <v>42468</v>
      </c>
      <c r="J18" s="64">
        <v>23168</v>
      </c>
      <c r="K18" s="81">
        <v>100</v>
      </c>
      <c r="L18" s="19" t="s">
        <v>156</v>
      </c>
      <c r="M18" s="21" t="s">
        <v>182</v>
      </c>
    </row>
    <row r="19" spans="1:13" ht="25.5" x14ac:dyDescent="0.25">
      <c r="A19" s="18">
        <v>14</v>
      </c>
      <c r="B19" s="61" t="s">
        <v>2</v>
      </c>
      <c r="C19" s="75">
        <v>2016</v>
      </c>
      <c r="D19" s="76" t="s">
        <v>53</v>
      </c>
      <c r="E19" s="77" t="s">
        <v>204</v>
      </c>
      <c r="F19" s="78" t="s">
        <v>71</v>
      </c>
      <c r="G19" s="22" t="s">
        <v>25</v>
      </c>
      <c r="H19" s="79">
        <v>3503</v>
      </c>
      <c r="I19" s="80">
        <v>42468</v>
      </c>
      <c r="J19" s="64">
        <v>786329.95000000007</v>
      </c>
      <c r="K19" s="81">
        <v>280</v>
      </c>
      <c r="L19" s="19" t="s">
        <v>248</v>
      </c>
      <c r="M19" s="21" t="s">
        <v>274</v>
      </c>
    </row>
    <row r="20" spans="1:13" ht="25.5" x14ac:dyDescent="0.25">
      <c r="A20" s="18">
        <v>15</v>
      </c>
      <c r="B20" s="61" t="s">
        <v>2</v>
      </c>
      <c r="C20" s="75">
        <v>2016</v>
      </c>
      <c r="D20" s="76" t="s">
        <v>53</v>
      </c>
      <c r="E20" s="77" t="s">
        <v>204</v>
      </c>
      <c r="F20" s="78" t="s">
        <v>71</v>
      </c>
      <c r="G20" s="22" t="s">
        <v>25</v>
      </c>
      <c r="H20" s="79">
        <v>3503</v>
      </c>
      <c r="I20" s="80">
        <v>42468</v>
      </c>
      <c r="J20" s="64">
        <v>786329.95000000007</v>
      </c>
      <c r="K20" s="81">
        <v>280</v>
      </c>
      <c r="L20" s="19" t="s">
        <v>248</v>
      </c>
      <c r="M20" s="24" t="s">
        <v>274</v>
      </c>
    </row>
    <row r="21" spans="1:13" ht="25.5" x14ac:dyDescent="0.25">
      <c r="A21" s="18">
        <v>16</v>
      </c>
      <c r="B21" s="61" t="s">
        <v>4</v>
      </c>
      <c r="C21" s="75">
        <v>2016</v>
      </c>
      <c r="D21" s="76" t="s">
        <v>53</v>
      </c>
      <c r="E21" s="77" t="s">
        <v>207</v>
      </c>
      <c r="F21" s="78" t="s">
        <v>71</v>
      </c>
      <c r="G21" s="22" t="s">
        <v>25</v>
      </c>
      <c r="H21" s="79">
        <v>3503</v>
      </c>
      <c r="I21" s="80">
        <v>42468</v>
      </c>
      <c r="J21" s="64">
        <v>79682.559999999998</v>
      </c>
      <c r="K21" s="81">
        <v>80</v>
      </c>
      <c r="L21" s="19" t="s">
        <v>253</v>
      </c>
      <c r="M21" s="24" t="s">
        <v>283</v>
      </c>
    </row>
    <row r="22" spans="1:13" ht="25.5" x14ac:dyDescent="0.25">
      <c r="A22" s="18">
        <v>17</v>
      </c>
      <c r="B22" s="61" t="s">
        <v>4</v>
      </c>
      <c r="C22" s="75">
        <v>2016</v>
      </c>
      <c r="D22" s="76" t="s">
        <v>53</v>
      </c>
      <c r="E22" s="77" t="s">
        <v>204</v>
      </c>
      <c r="F22" s="78" t="s">
        <v>71</v>
      </c>
      <c r="G22" s="22" t="s">
        <v>25</v>
      </c>
      <c r="H22" s="79">
        <v>3503</v>
      </c>
      <c r="I22" s="80">
        <v>42468</v>
      </c>
      <c r="J22" s="64">
        <v>4611.42</v>
      </c>
      <c r="K22" s="81">
        <v>1000</v>
      </c>
      <c r="L22" s="19" t="s">
        <v>254</v>
      </c>
      <c r="M22" s="24" t="s">
        <v>284</v>
      </c>
    </row>
    <row r="23" spans="1:13" ht="25.5" x14ac:dyDescent="0.25">
      <c r="A23" s="18">
        <v>18</v>
      </c>
      <c r="B23" s="61" t="s">
        <v>22</v>
      </c>
      <c r="C23" s="75">
        <v>2016</v>
      </c>
      <c r="D23" s="76" t="s">
        <v>53</v>
      </c>
      <c r="E23" s="77" t="s">
        <v>204</v>
      </c>
      <c r="F23" s="78" t="s">
        <v>71</v>
      </c>
      <c r="G23" s="61" t="s">
        <v>25</v>
      </c>
      <c r="H23" s="79">
        <v>3503</v>
      </c>
      <c r="I23" s="80">
        <v>42468</v>
      </c>
      <c r="J23" s="64">
        <v>4611.42</v>
      </c>
      <c r="K23" s="81">
        <v>20</v>
      </c>
      <c r="L23" s="19" t="s">
        <v>255</v>
      </c>
      <c r="M23" s="24" t="s">
        <v>285</v>
      </c>
    </row>
    <row r="24" spans="1:13" ht="25.5" x14ac:dyDescent="0.25">
      <c r="A24" s="18">
        <v>19</v>
      </c>
      <c r="B24" s="61" t="s">
        <v>4</v>
      </c>
      <c r="C24" s="75">
        <v>2016</v>
      </c>
      <c r="D24" s="76" t="s">
        <v>53</v>
      </c>
      <c r="E24" s="77" t="s">
        <v>204</v>
      </c>
      <c r="F24" s="78" t="s">
        <v>71</v>
      </c>
      <c r="G24" s="22" t="s">
        <v>25</v>
      </c>
      <c r="H24" s="79">
        <v>3503</v>
      </c>
      <c r="I24" s="80">
        <v>42468</v>
      </c>
      <c r="J24" s="64">
        <v>572036</v>
      </c>
      <c r="K24" s="81">
        <v>275862</v>
      </c>
      <c r="L24" s="19" t="s">
        <v>256</v>
      </c>
      <c r="M24" s="24" t="s">
        <v>286</v>
      </c>
    </row>
    <row r="25" spans="1:13" ht="25.5" x14ac:dyDescent="0.25">
      <c r="A25" s="18">
        <v>20</v>
      </c>
      <c r="B25" s="61" t="s">
        <v>22</v>
      </c>
      <c r="C25" s="75">
        <v>2016</v>
      </c>
      <c r="D25" s="76" t="s">
        <v>53</v>
      </c>
      <c r="E25" s="77" t="s">
        <v>204</v>
      </c>
      <c r="F25" s="78" t="s">
        <v>71</v>
      </c>
      <c r="G25" s="22" t="s">
        <v>25</v>
      </c>
      <c r="H25" s="79">
        <v>3503</v>
      </c>
      <c r="I25" s="80">
        <v>42468</v>
      </c>
      <c r="J25" s="64">
        <v>46604.72</v>
      </c>
      <c r="K25" s="81">
        <v>30</v>
      </c>
      <c r="L25" s="19" t="s">
        <v>257</v>
      </c>
      <c r="M25" s="24" t="s">
        <v>285</v>
      </c>
    </row>
    <row r="26" spans="1:13" ht="25.5" x14ac:dyDescent="0.25">
      <c r="A26" s="18">
        <v>21</v>
      </c>
      <c r="B26" s="61" t="s">
        <v>22</v>
      </c>
      <c r="C26" s="75">
        <v>2016</v>
      </c>
      <c r="D26" s="76" t="s">
        <v>53</v>
      </c>
      <c r="E26" s="77" t="s">
        <v>204</v>
      </c>
      <c r="F26" s="78" t="s">
        <v>71</v>
      </c>
      <c r="G26" s="22" t="s">
        <v>25</v>
      </c>
      <c r="H26" s="79">
        <v>3503</v>
      </c>
      <c r="I26" s="80">
        <v>42468</v>
      </c>
      <c r="J26" s="64">
        <v>46604.72</v>
      </c>
      <c r="K26" s="81">
        <v>15</v>
      </c>
      <c r="L26" s="19" t="s">
        <v>258</v>
      </c>
      <c r="M26" s="24" t="s">
        <v>285</v>
      </c>
    </row>
    <row r="27" spans="1:13" ht="38.25" x14ac:dyDescent="0.25">
      <c r="A27" s="18">
        <v>22</v>
      </c>
      <c r="B27" s="61" t="s">
        <v>0</v>
      </c>
      <c r="C27" s="75">
        <v>2016</v>
      </c>
      <c r="D27" s="76" t="s">
        <v>50</v>
      </c>
      <c r="E27" s="77" t="s">
        <v>227</v>
      </c>
      <c r="F27" s="78" t="s">
        <v>71</v>
      </c>
      <c r="G27" s="22" t="s">
        <v>305</v>
      </c>
      <c r="H27" s="79">
        <v>3504</v>
      </c>
      <c r="I27" s="80">
        <v>42473</v>
      </c>
      <c r="J27" s="64">
        <v>14000</v>
      </c>
      <c r="K27" s="81">
        <v>2</v>
      </c>
      <c r="L27" s="19" t="s">
        <v>230</v>
      </c>
      <c r="M27" s="24" t="s">
        <v>268</v>
      </c>
    </row>
    <row r="28" spans="1:13" ht="38.25" x14ac:dyDescent="0.25">
      <c r="A28" s="18">
        <v>23</v>
      </c>
      <c r="B28" s="61" t="s">
        <v>4</v>
      </c>
      <c r="C28" s="75">
        <v>2016</v>
      </c>
      <c r="D28" s="76" t="s">
        <v>50</v>
      </c>
      <c r="E28" s="77" t="s">
        <v>227</v>
      </c>
      <c r="F28" s="78" t="s">
        <v>71</v>
      </c>
      <c r="G28" s="22" t="s">
        <v>305</v>
      </c>
      <c r="H28" s="79">
        <v>3504</v>
      </c>
      <c r="I28" s="80">
        <v>42473</v>
      </c>
      <c r="J28" s="64">
        <v>14000</v>
      </c>
      <c r="K28" s="81">
        <v>1</v>
      </c>
      <c r="L28" s="19" t="s">
        <v>231</v>
      </c>
      <c r="M28" s="24" t="s">
        <v>269</v>
      </c>
    </row>
    <row r="29" spans="1:13" ht="25.5" x14ac:dyDescent="0.25">
      <c r="A29" s="18">
        <v>24</v>
      </c>
      <c r="B29" s="61" t="s">
        <v>4</v>
      </c>
      <c r="C29" s="75">
        <v>2016</v>
      </c>
      <c r="D29" s="76" t="s">
        <v>50</v>
      </c>
      <c r="E29" s="77" t="s">
        <v>227</v>
      </c>
      <c r="F29" s="78" t="s">
        <v>71</v>
      </c>
      <c r="G29" s="22" t="s">
        <v>305</v>
      </c>
      <c r="H29" s="79">
        <v>3504</v>
      </c>
      <c r="I29" s="80">
        <v>42473</v>
      </c>
      <c r="J29" s="64">
        <v>28000</v>
      </c>
      <c r="K29" s="81">
        <v>4</v>
      </c>
      <c r="L29" s="19" t="s">
        <v>232</v>
      </c>
      <c r="M29" s="24" t="s">
        <v>270</v>
      </c>
    </row>
    <row r="30" spans="1:13" ht="25.5" x14ac:dyDescent="0.25">
      <c r="A30" s="18">
        <v>25</v>
      </c>
      <c r="B30" s="61" t="s">
        <v>4</v>
      </c>
      <c r="C30" s="75">
        <v>2016</v>
      </c>
      <c r="D30" s="76" t="s">
        <v>50</v>
      </c>
      <c r="E30" s="77" t="s">
        <v>227</v>
      </c>
      <c r="F30" s="78" t="s">
        <v>71</v>
      </c>
      <c r="G30" s="22" t="s">
        <v>305</v>
      </c>
      <c r="H30" s="79">
        <v>3504</v>
      </c>
      <c r="I30" s="80">
        <v>42473</v>
      </c>
      <c r="J30" s="64">
        <v>31500</v>
      </c>
      <c r="K30" s="81">
        <v>2</v>
      </c>
      <c r="L30" s="19" t="s">
        <v>233</v>
      </c>
      <c r="M30" s="24" t="s">
        <v>271</v>
      </c>
    </row>
    <row r="31" spans="1:13" ht="25.5" x14ac:dyDescent="0.25">
      <c r="A31" s="18">
        <v>26</v>
      </c>
      <c r="B31" s="61" t="s">
        <v>6</v>
      </c>
      <c r="C31" s="75">
        <v>2016</v>
      </c>
      <c r="D31" s="76" t="s">
        <v>50</v>
      </c>
      <c r="E31" s="77" t="s">
        <v>227</v>
      </c>
      <c r="F31" s="78" t="s">
        <v>71</v>
      </c>
      <c r="G31" s="22" t="s">
        <v>305</v>
      </c>
      <c r="H31" s="79">
        <v>3504</v>
      </c>
      <c r="I31" s="80">
        <v>42473</v>
      </c>
      <c r="J31" s="64">
        <v>14000</v>
      </c>
      <c r="K31" s="81">
        <v>2</v>
      </c>
      <c r="L31" s="19" t="s">
        <v>234</v>
      </c>
      <c r="M31" s="21" t="s">
        <v>272</v>
      </c>
    </row>
    <row r="32" spans="1:13" ht="25.5" x14ac:dyDescent="0.25">
      <c r="A32" s="18">
        <v>27</v>
      </c>
      <c r="B32" s="61" t="s">
        <v>4</v>
      </c>
      <c r="C32" s="75">
        <v>2016</v>
      </c>
      <c r="D32" s="76" t="s">
        <v>50</v>
      </c>
      <c r="E32" s="77" t="s">
        <v>227</v>
      </c>
      <c r="F32" s="78" t="s">
        <v>71</v>
      </c>
      <c r="G32" s="22" t="s">
        <v>305</v>
      </c>
      <c r="H32" s="79">
        <v>3504</v>
      </c>
      <c r="I32" s="80">
        <v>42473</v>
      </c>
      <c r="J32" s="64">
        <v>7000</v>
      </c>
      <c r="K32" s="81">
        <v>1</v>
      </c>
      <c r="L32" s="19" t="s">
        <v>235</v>
      </c>
      <c r="M32" s="24" t="s">
        <v>273</v>
      </c>
    </row>
    <row r="33" spans="1:13" ht="25.5" x14ac:dyDescent="0.25">
      <c r="A33" s="18">
        <v>28</v>
      </c>
      <c r="B33" s="61" t="s">
        <v>2</v>
      </c>
      <c r="C33" s="75">
        <v>2016</v>
      </c>
      <c r="D33" s="76" t="s">
        <v>50</v>
      </c>
      <c r="E33" s="77" t="s">
        <v>228</v>
      </c>
      <c r="F33" s="78" t="s">
        <v>69</v>
      </c>
      <c r="G33" s="22" t="s">
        <v>216</v>
      </c>
      <c r="H33" s="79">
        <v>3507</v>
      </c>
      <c r="I33" s="80">
        <v>42475</v>
      </c>
      <c r="J33" s="64">
        <v>6348080.2800000003</v>
      </c>
      <c r="K33" s="81">
        <v>1</v>
      </c>
      <c r="L33" s="19" t="s">
        <v>300</v>
      </c>
      <c r="M33" s="24" t="s">
        <v>275</v>
      </c>
    </row>
    <row r="34" spans="1:13" ht="25.5" x14ac:dyDescent="0.25">
      <c r="A34" s="18">
        <v>29</v>
      </c>
      <c r="B34" s="61" t="s">
        <v>4</v>
      </c>
      <c r="C34" s="75">
        <v>2016</v>
      </c>
      <c r="D34" s="76" t="s">
        <v>53</v>
      </c>
      <c r="E34" s="77" t="s">
        <v>204</v>
      </c>
      <c r="F34" s="78" t="s">
        <v>71</v>
      </c>
      <c r="G34" s="22" t="s">
        <v>30</v>
      </c>
      <c r="H34" s="79">
        <v>3508</v>
      </c>
      <c r="I34" s="80">
        <v>42479</v>
      </c>
      <c r="J34" s="64">
        <f>698.3*543.62</f>
        <v>379609.84599999996</v>
      </c>
      <c r="K34" s="81">
        <v>10</v>
      </c>
      <c r="L34" s="19" t="s">
        <v>236</v>
      </c>
      <c r="M34" s="24" t="s">
        <v>274</v>
      </c>
    </row>
    <row r="35" spans="1:13" ht="25.5" x14ac:dyDescent="0.25">
      <c r="A35" s="18">
        <v>30</v>
      </c>
      <c r="B35" s="61" t="s">
        <v>0</v>
      </c>
      <c r="C35" s="75">
        <v>2016</v>
      </c>
      <c r="D35" s="76" t="s">
        <v>53</v>
      </c>
      <c r="E35" s="77" t="s">
        <v>204</v>
      </c>
      <c r="F35" s="78" t="s">
        <v>71</v>
      </c>
      <c r="G35" s="22" t="s">
        <v>30</v>
      </c>
      <c r="H35" s="79">
        <v>3508</v>
      </c>
      <c r="I35" s="80">
        <v>42479</v>
      </c>
      <c r="J35" s="64">
        <v>457771.52960000001</v>
      </c>
      <c r="K35" s="81">
        <v>5</v>
      </c>
      <c r="L35" s="19" t="s">
        <v>239</v>
      </c>
      <c r="M35" s="24" t="s">
        <v>278</v>
      </c>
    </row>
    <row r="36" spans="1:13" ht="25.5" x14ac:dyDescent="0.25">
      <c r="A36" s="18">
        <v>31</v>
      </c>
      <c r="B36" s="61" t="s">
        <v>4</v>
      </c>
      <c r="C36" s="75">
        <v>2016</v>
      </c>
      <c r="D36" s="76" t="s">
        <v>50</v>
      </c>
      <c r="E36" s="77" t="s">
        <v>204</v>
      </c>
      <c r="F36" s="78" t="s">
        <v>71</v>
      </c>
      <c r="G36" s="22" t="s">
        <v>30</v>
      </c>
      <c r="H36" s="79">
        <v>3508</v>
      </c>
      <c r="I36" s="80">
        <v>42479</v>
      </c>
      <c r="J36" s="64">
        <v>379772.93200000003</v>
      </c>
      <c r="K36" s="81">
        <v>10</v>
      </c>
      <c r="L36" s="19" t="s">
        <v>236</v>
      </c>
      <c r="M36" s="24" t="s">
        <v>274</v>
      </c>
    </row>
    <row r="37" spans="1:13" ht="25.5" x14ac:dyDescent="0.25">
      <c r="A37" s="18">
        <v>32</v>
      </c>
      <c r="B37" s="61" t="s">
        <v>1</v>
      </c>
      <c r="C37" s="75">
        <v>2016</v>
      </c>
      <c r="D37" s="76" t="s">
        <v>50</v>
      </c>
      <c r="E37" s="77" t="s">
        <v>205</v>
      </c>
      <c r="F37" s="78" t="s">
        <v>52</v>
      </c>
      <c r="G37" s="22" t="s">
        <v>30</v>
      </c>
      <c r="H37" s="79">
        <v>3508</v>
      </c>
      <c r="I37" s="80">
        <v>42479</v>
      </c>
      <c r="J37" s="64">
        <v>252457.128</v>
      </c>
      <c r="K37" s="81">
        <v>1</v>
      </c>
      <c r="L37" s="19" t="s">
        <v>250</v>
      </c>
      <c r="M37" s="24" t="s">
        <v>280</v>
      </c>
    </row>
    <row r="38" spans="1:13" ht="25.5" x14ac:dyDescent="0.25">
      <c r="A38" s="18">
        <v>33</v>
      </c>
      <c r="B38" s="61" t="s">
        <v>2</v>
      </c>
      <c r="C38" s="75">
        <v>2016</v>
      </c>
      <c r="D38" s="76" t="s">
        <v>53</v>
      </c>
      <c r="E38" s="77" t="s">
        <v>204</v>
      </c>
      <c r="F38" s="78" t="s">
        <v>71</v>
      </c>
      <c r="G38" s="22" t="s">
        <v>30</v>
      </c>
      <c r="H38" s="79">
        <v>3508</v>
      </c>
      <c r="I38" s="80">
        <v>42479</v>
      </c>
      <c r="J38" s="64">
        <v>252457.128</v>
      </c>
      <c r="K38" s="81">
        <v>6</v>
      </c>
      <c r="L38" s="19" t="s">
        <v>251</v>
      </c>
      <c r="M38" s="24" t="s">
        <v>274</v>
      </c>
    </row>
    <row r="39" spans="1:13" ht="38.25" x14ac:dyDescent="0.25">
      <c r="A39" s="18">
        <v>34</v>
      </c>
      <c r="B39" s="61" t="s">
        <v>22</v>
      </c>
      <c r="C39" s="75">
        <v>2016</v>
      </c>
      <c r="D39" s="76" t="s">
        <v>50</v>
      </c>
      <c r="E39" s="77" t="s">
        <v>211</v>
      </c>
      <c r="F39" s="78" t="s">
        <v>52</v>
      </c>
      <c r="G39" s="22" t="s">
        <v>3</v>
      </c>
      <c r="H39" s="79">
        <v>3512</v>
      </c>
      <c r="I39" s="80">
        <v>42480</v>
      </c>
      <c r="J39" s="82">
        <v>1623610</v>
      </c>
      <c r="K39" s="81">
        <v>1</v>
      </c>
      <c r="L39" s="19" t="s">
        <v>263</v>
      </c>
      <c r="M39" s="24" t="s">
        <v>292</v>
      </c>
    </row>
    <row r="40" spans="1:13" x14ac:dyDescent="0.25">
      <c r="A40" s="18">
        <v>35</v>
      </c>
      <c r="B40" s="61" t="s">
        <v>6</v>
      </c>
      <c r="C40" s="75">
        <v>2016</v>
      </c>
      <c r="D40" s="76" t="s">
        <v>50</v>
      </c>
      <c r="E40" s="77" t="s">
        <v>213</v>
      </c>
      <c r="F40" s="78" t="s">
        <v>69</v>
      </c>
      <c r="G40" s="61" t="s">
        <v>3</v>
      </c>
      <c r="H40" s="79">
        <v>3513</v>
      </c>
      <c r="I40" s="80">
        <v>42480</v>
      </c>
      <c r="J40" s="64">
        <v>33590</v>
      </c>
      <c r="K40" s="81">
        <v>1</v>
      </c>
      <c r="L40" s="19" t="s">
        <v>266</v>
      </c>
      <c r="M40" s="24" t="s">
        <v>295</v>
      </c>
    </row>
    <row r="41" spans="1:13" ht="38.25" x14ac:dyDescent="0.25">
      <c r="A41" s="18">
        <v>36</v>
      </c>
      <c r="B41" s="65" t="s">
        <v>0</v>
      </c>
      <c r="C41" s="75">
        <v>2016</v>
      </c>
      <c r="D41" s="76" t="s">
        <v>50</v>
      </c>
      <c r="E41" s="77" t="s">
        <v>212</v>
      </c>
      <c r="F41" s="78" t="s">
        <v>52</v>
      </c>
      <c r="G41" s="22" t="s">
        <v>43</v>
      </c>
      <c r="H41" s="79">
        <v>3514</v>
      </c>
      <c r="I41" s="80">
        <v>42486</v>
      </c>
      <c r="J41" s="64">
        <v>286800</v>
      </c>
      <c r="K41" s="81">
        <v>10</v>
      </c>
      <c r="L41" s="19" t="s">
        <v>264</v>
      </c>
      <c r="M41" s="21" t="s">
        <v>293</v>
      </c>
    </row>
    <row r="42" spans="1:13" ht="25.5" x14ac:dyDescent="0.25">
      <c r="A42" s="18">
        <v>37</v>
      </c>
      <c r="B42" s="61" t="s">
        <v>0</v>
      </c>
      <c r="C42" s="75">
        <v>2016</v>
      </c>
      <c r="D42" s="76" t="s">
        <v>50</v>
      </c>
      <c r="E42" s="77" t="s">
        <v>212</v>
      </c>
      <c r="F42" s="78" t="s">
        <v>52</v>
      </c>
      <c r="G42" s="22" t="s">
        <v>43</v>
      </c>
      <c r="H42" s="79">
        <v>3514</v>
      </c>
      <c r="I42" s="80">
        <v>42486</v>
      </c>
      <c r="J42" s="64">
        <v>286800</v>
      </c>
      <c r="K42" s="81">
        <v>1</v>
      </c>
      <c r="L42" s="19" t="s">
        <v>265</v>
      </c>
      <c r="M42" s="24" t="s">
        <v>294</v>
      </c>
    </row>
    <row r="43" spans="1:13" ht="25.5" x14ac:dyDescent="0.25">
      <c r="A43" s="18">
        <v>38</v>
      </c>
      <c r="B43" s="61" t="s">
        <v>1</v>
      </c>
      <c r="C43" s="75">
        <v>2016</v>
      </c>
      <c r="D43" s="76" t="s">
        <v>50</v>
      </c>
      <c r="E43" s="77" t="s">
        <v>229</v>
      </c>
      <c r="F43" s="78" t="s">
        <v>52</v>
      </c>
      <c r="G43" s="22" t="s">
        <v>218</v>
      </c>
      <c r="H43" s="79">
        <v>3515</v>
      </c>
      <c r="I43" s="80">
        <v>42492</v>
      </c>
      <c r="J43" s="64">
        <v>83263.791500000007</v>
      </c>
      <c r="K43" s="81">
        <v>1</v>
      </c>
      <c r="L43" s="19" t="s">
        <v>244</v>
      </c>
      <c r="M43" s="24" t="s">
        <v>299</v>
      </c>
    </row>
    <row r="44" spans="1:13" ht="25.5" x14ac:dyDescent="0.25">
      <c r="A44" s="18">
        <v>39</v>
      </c>
      <c r="B44" s="61" t="s">
        <v>1</v>
      </c>
      <c r="C44" s="75">
        <v>2016</v>
      </c>
      <c r="D44" s="76" t="s">
        <v>50</v>
      </c>
      <c r="E44" s="77" t="s">
        <v>229</v>
      </c>
      <c r="F44" s="78" t="s">
        <v>52</v>
      </c>
      <c r="G44" s="22" t="s">
        <v>218</v>
      </c>
      <c r="H44" s="79">
        <v>3515</v>
      </c>
      <c r="I44" s="80">
        <v>42492</v>
      </c>
      <c r="J44" s="64">
        <v>749673.34</v>
      </c>
      <c r="K44" s="81">
        <v>1</v>
      </c>
      <c r="L44" s="19" t="s">
        <v>245</v>
      </c>
      <c r="M44" s="24" t="s">
        <v>299</v>
      </c>
    </row>
    <row r="45" spans="1:13" ht="25.5" x14ac:dyDescent="0.25">
      <c r="A45" s="18">
        <v>40</v>
      </c>
      <c r="B45" s="61" t="s">
        <v>6</v>
      </c>
      <c r="C45" s="75">
        <v>2016</v>
      </c>
      <c r="D45" s="76" t="s">
        <v>50</v>
      </c>
      <c r="E45" s="77" t="s">
        <v>202</v>
      </c>
      <c r="F45" s="78" t="s">
        <v>52</v>
      </c>
      <c r="G45" s="22" t="s">
        <v>219</v>
      </c>
      <c r="H45" s="79">
        <v>3516</v>
      </c>
      <c r="I45" s="80">
        <v>42492</v>
      </c>
      <c r="J45" s="64">
        <v>270000</v>
      </c>
      <c r="K45" s="81">
        <v>1</v>
      </c>
      <c r="L45" s="19" t="s">
        <v>133</v>
      </c>
      <c r="M45" s="24" t="s">
        <v>98</v>
      </c>
    </row>
    <row r="46" spans="1:13" ht="25.5" x14ac:dyDescent="0.25">
      <c r="A46" s="18">
        <v>41</v>
      </c>
      <c r="B46" s="61" t="s">
        <v>2</v>
      </c>
      <c r="C46" s="75">
        <v>2016</v>
      </c>
      <c r="D46" s="76" t="s">
        <v>50</v>
      </c>
      <c r="E46" s="77" t="s">
        <v>208</v>
      </c>
      <c r="F46" s="78" t="s">
        <v>52</v>
      </c>
      <c r="G46" s="22" t="s">
        <v>3</v>
      </c>
      <c r="H46" s="79">
        <v>3518</v>
      </c>
      <c r="I46" s="80">
        <v>42492</v>
      </c>
      <c r="J46" s="64">
        <v>10910</v>
      </c>
      <c r="K46" s="81">
        <v>146</v>
      </c>
      <c r="L46" s="19" t="s">
        <v>259</v>
      </c>
      <c r="M46" s="24" t="s">
        <v>287</v>
      </c>
    </row>
    <row r="47" spans="1:13" ht="25.5" x14ac:dyDescent="0.25">
      <c r="A47" s="18">
        <v>42</v>
      </c>
      <c r="B47" s="61" t="s">
        <v>2</v>
      </c>
      <c r="C47" s="75">
        <v>2016</v>
      </c>
      <c r="D47" s="76" t="s">
        <v>50</v>
      </c>
      <c r="E47" s="77" t="s">
        <v>208</v>
      </c>
      <c r="F47" s="78" t="s">
        <v>52</v>
      </c>
      <c r="G47" s="22" t="s">
        <v>3</v>
      </c>
      <c r="H47" s="79">
        <v>3518</v>
      </c>
      <c r="I47" s="80">
        <v>42492</v>
      </c>
      <c r="J47" s="64">
        <v>10910</v>
      </c>
      <c r="K47" s="81">
        <v>1</v>
      </c>
      <c r="L47" s="19" t="s">
        <v>302</v>
      </c>
      <c r="M47" s="24" t="s">
        <v>288</v>
      </c>
    </row>
    <row r="48" spans="1:13" ht="25.5" x14ac:dyDescent="0.25">
      <c r="A48" s="18">
        <v>43</v>
      </c>
      <c r="B48" s="65" t="s">
        <v>6</v>
      </c>
      <c r="C48" s="75">
        <v>2016</v>
      </c>
      <c r="D48" s="76" t="s">
        <v>50</v>
      </c>
      <c r="E48" s="77" t="s">
        <v>210</v>
      </c>
      <c r="F48" s="78" t="s">
        <v>69</v>
      </c>
      <c r="G48" s="22" t="s">
        <v>7</v>
      </c>
      <c r="H48" s="79">
        <v>3519</v>
      </c>
      <c r="I48" s="80">
        <v>42492</v>
      </c>
      <c r="J48" s="64">
        <v>88000</v>
      </c>
      <c r="K48" s="81">
        <v>10</v>
      </c>
      <c r="L48" s="19" t="s">
        <v>262</v>
      </c>
      <c r="M48" s="24" t="s">
        <v>274</v>
      </c>
    </row>
    <row r="49" spans="1:13" ht="25.5" x14ac:dyDescent="0.25">
      <c r="A49" s="18">
        <v>44</v>
      </c>
      <c r="B49" s="61" t="s">
        <v>6</v>
      </c>
      <c r="C49" s="75">
        <v>2016</v>
      </c>
      <c r="D49" s="76" t="s">
        <v>50</v>
      </c>
      <c r="E49" s="77" t="s">
        <v>210</v>
      </c>
      <c r="F49" s="78" t="s">
        <v>69</v>
      </c>
      <c r="G49" s="22" t="s">
        <v>7</v>
      </c>
      <c r="H49" s="79">
        <v>3519</v>
      </c>
      <c r="I49" s="80">
        <v>42492</v>
      </c>
      <c r="J49" s="64">
        <v>88000</v>
      </c>
      <c r="K49" s="81">
        <v>1</v>
      </c>
      <c r="L49" s="19" t="s">
        <v>262</v>
      </c>
      <c r="M49" s="24" t="s">
        <v>291</v>
      </c>
    </row>
    <row r="50" spans="1:13" ht="25.5" x14ac:dyDescent="0.25">
      <c r="A50" s="18">
        <v>45</v>
      </c>
      <c r="B50" s="61" t="s">
        <v>64</v>
      </c>
      <c r="C50" s="75">
        <v>2016</v>
      </c>
      <c r="D50" s="76" t="s">
        <v>50</v>
      </c>
      <c r="E50" s="77" t="s">
        <v>209</v>
      </c>
      <c r="F50" s="78" t="s">
        <v>69</v>
      </c>
      <c r="G50" s="22" t="s">
        <v>224</v>
      </c>
      <c r="H50" s="79">
        <v>3520</v>
      </c>
      <c r="I50" s="80">
        <v>42492</v>
      </c>
      <c r="J50" s="64">
        <v>800928</v>
      </c>
      <c r="K50" s="81">
        <v>1</v>
      </c>
      <c r="L50" s="19" t="s">
        <v>260</v>
      </c>
      <c r="M50" s="24" t="s">
        <v>289</v>
      </c>
    </row>
    <row r="51" spans="1:13" ht="38.25" x14ac:dyDescent="0.25">
      <c r="A51" s="18">
        <v>46</v>
      </c>
      <c r="B51" s="61" t="s">
        <v>64</v>
      </c>
      <c r="C51" s="75">
        <v>2016</v>
      </c>
      <c r="D51" s="76" t="s">
        <v>50</v>
      </c>
      <c r="E51" s="77" t="s">
        <v>209</v>
      </c>
      <c r="F51" s="78" t="s">
        <v>69</v>
      </c>
      <c r="G51" s="22" t="s">
        <v>224</v>
      </c>
      <c r="H51" s="79">
        <v>3520</v>
      </c>
      <c r="I51" s="80">
        <v>42492</v>
      </c>
      <c r="J51" s="64">
        <v>800928</v>
      </c>
      <c r="K51" s="81">
        <v>1</v>
      </c>
      <c r="L51" s="19" t="s">
        <v>261</v>
      </c>
      <c r="M51" s="24" t="s">
        <v>290</v>
      </c>
    </row>
    <row r="52" spans="1:13" ht="25.5" x14ac:dyDescent="0.25">
      <c r="A52" s="18">
        <v>47</v>
      </c>
      <c r="B52" s="70" t="s">
        <v>2</v>
      </c>
      <c r="C52" s="75">
        <v>2016</v>
      </c>
      <c r="D52" s="76" t="s">
        <v>53</v>
      </c>
      <c r="E52" s="77" t="s">
        <v>204</v>
      </c>
      <c r="F52" s="78" t="s">
        <v>71</v>
      </c>
      <c r="G52" s="22" t="s">
        <v>221</v>
      </c>
      <c r="H52" s="79">
        <v>3521</v>
      </c>
      <c r="I52" s="80">
        <v>42494</v>
      </c>
      <c r="J52" s="64">
        <v>617400</v>
      </c>
      <c r="K52" s="81">
        <v>280</v>
      </c>
      <c r="L52" s="19" t="s">
        <v>249</v>
      </c>
      <c r="M52" s="24" t="s">
        <v>274</v>
      </c>
    </row>
    <row r="53" spans="1:13" ht="25.5" x14ac:dyDescent="0.25">
      <c r="A53" s="18">
        <v>48</v>
      </c>
      <c r="B53" s="70" t="s">
        <v>4</v>
      </c>
      <c r="C53" s="75">
        <v>2016</v>
      </c>
      <c r="D53" s="76" t="s">
        <v>50</v>
      </c>
      <c r="E53" s="77" t="s">
        <v>203</v>
      </c>
      <c r="F53" s="78" t="s">
        <v>52</v>
      </c>
      <c r="G53" s="22" t="s">
        <v>220</v>
      </c>
      <c r="H53" s="79">
        <v>3522</v>
      </c>
      <c r="I53" s="80">
        <v>42493</v>
      </c>
      <c r="J53" s="64">
        <v>91843510</v>
      </c>
      <c r="K53" s="81">
        <v>1</v>
      </c>
      <c r="L53" s="19" t="s">
        <v>246</v>
      </c>
      <c r="M53" s="24" t="s">
        <v>279</v>
      </c>
    </row>
    <row r="54" spans="1:13" ht="25.5" x14ac:dyDescent="0.25">
      <c r="A54" s="18">
        <v>49</v>
      </c>
      <c r="B54" s="71" t="s">
        <v>1</v>
      </c>
      <c r="C54" s="75">
        <v>2016</v>
      </c>
      <c r="D54" s="76" t="s">
        <v>50</v>
      </c>
      <c r="E54" s="77" t="s">
        <v>206</v>
      </c>
      <c r="F54" s="78" t="s">
        <v>52</v>
      </c>
      <c r="G54" s="22" t="s">
        <v>223</v>
      </c>
      <c r="H54" s="79">
        <v>3531</v>
      </c>
      <c r="I54" s="80">
        <v>42499</v>
      </c>
      <c r="J54" s="64">
        <v>410600</v>
      </c>
      <c r="K54" s="81">
        <v>17</v>
      </c>
      <c r="L54" s="19" t="s">
        <v>252</v>
      </c>
      <c r="M54" s="24" t="s">
        <v>282</v>
      </c>
    </row>
  </sheetData>
  <pageMargins left="0.7" right="0.7" top="0.75" bottom="0.75" header="0.3" footer="0.3"/>
  <pageSetup scale="67" fitToHeight="0" orientation="landscape"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J3" sqref="J3"/>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140625" bestFit="1" customWidth="1"/>
    <col min="9" max="9" width="9.7109375" bestFit="1" customWidth="1"/>
    <col min="10" max="10" width="14" bestFit="1" customWidth="1"/>
    <col min="11" max="11" width="7"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350</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38.25" x14ac:dyDescent="0.25">
      <c r="A6" s="18">
        <v>1</v>
      </c>
      <c r="B6" s="17" t="s">
        <v>22</v>
      </c>
      <c r="C6" s="84">
        <v>2016</v>
      </c>
      <c r="D6" s="84" t="s">
        <v>50</v>
      </c>
      <c r="E6" s="85" t="s">
        <v>313</v>
      </c>
      <c r="F6" s="85" t="s">
        <v>52</v>
      </c>
      <c r="G6" s="17" t="s">
        <v>27</v>
      </c>
      <c r="H6" s="86">
        <v>0</v>
      </c>
      <c r="I6" s="87">
        <v>0</v>
      </c>
      <c r="J6" s="88">
        <v>0</v>
      </c>
      <c r="K6" s="89">
        <v>1</v>
      </c>
      <c r="L6" s="90" t="s">
        <v>332</v>
      </c>
      <c r="M6" s="92" t="s">
        <v>346</v>
      </c>
    </row>
    <row r="7" spans="1:13" ht="25.5" x14ac:dyDescent="0.25">
      <c r="A7" s="18">
        <v>2</v>
      </c>
      <c r="B7" s="17" t="s">
        <v>6</v>
      </c>
      <c r="C7" s="84">
        <v>2016</v>
      </c>
      <c r="D7" s="84" t="s">
        <v>50</v>
      </c>
      <c r="E7" s="85" t="s">
        <v>205</v>
      </c>
      <c r="F7" s="85" t="s">
        <v>52</v>
      </c>
      <c r="G7" s="17" t="s">
        <v>35</v>
      </c>
      <c r="H7" s="86">
        <v>3509</v>
      </c>
      <c r="I7" s="87">
        <v>42494</v>
      </c>
      <c r="J7" s="88">
        <v>89307.652499999997</v>
      </c>
      <c r="K7" s="89">
        <v>2</v>
      </c>
      <c r="L7" s="90" t="s">
        <v>323</v>
      </c>
      <c r="M7" s="93" t="s">
        <v>336</v>
      </c>
    </row>
    <row r="8" spans="1:13" x14ac:dyDescent="0.25">
      <c r="A8" s="18">
        <v>3</v>
      </c>
      <c r="B8" s="17" t="s">
        <v>0</v>
      </c>
      <c r="C8" s="84">
        <v>2016</v>
      </c>
      <c r="D8" s="84" t="s">
        <v>53</v>
      </c>
      <c r="E8" s="85" t="s">
        <v>207</v>
      </c>
      <c r="F8" s="85" t="s">
        <v>71</v>
      </c>
      <c r="G8" s="17" t="s">
        <v>35</v>
      </c>
      <c r="H8" s="86">
        <v>3509</v>
      </c>
      <c r="I8" s="87">
        <v>42494</v>
      </c>
      <c r="J8" s="88">
        <v>89307.652499999997</v>
      </c>
      <c r="K8" s="89">
        <v>5</v>
      </c>
      <c r="L8" s="90" t="s">
        <v>323</v>
      </c>
      <c r="M8" s="93" t="s">
        <v>338</v>
      </c>
    </row>
    <row r="9" spans="1:13" ht="25.5" x14ac:dyDescent="0.25">
      <c r="A9" s="18">
        <v>4</v>
      </c>
      <c r="B9" s="17" t="s">
        <v>6</v>
      </c>
      <c r="C9" s="84">
        <v>2016</v>
      </c>
      <c r="D9" s="84" t="s">
        <v>50</v>
      </c>
      <c r="E9" s="85" t="s">
        <v>202</v>
      </c>
      <c r="F9" s="85" t="s">
        <v>52</v>
      </c>
      <c r="G9" s="17" t="s">
        <v>5</v>
      </c>
      <c r="H9" s="86">
        <v>3510</v>
      </c>
      <c r="I9" s="87">
        <v>42494</v>
      </c>
      <c r="J9" s="88">
        <v>19051.2</v>
      </c>
      <c r="K9" s="89">
        <v>1</v>
      </c>
      <c r="L9" s="90" t="s">
        <v>133</v>
      </c>
      <c r="M9" s="92" t="s">
        <v>98</v>
      </c>
    </row>
    <row r="10" spans="1:13" x14ac:dyDescent="0.25">
      <c r="A10" s="18">
        <v>5</v>
      </c>
      <c r="B10" s="17" t="s">
        <v>0</v>
      </c>
      <c r="C10" s="84">
        <v>2016</v>
      </c>
      <c r="D10" s="84" t="s">
        <v>50</v>
      </c>
      <c r="E10" s="85" t="s">
        <v>207</v>
      </c>
      <c r="F10" s="85" t="s">
        <v>71</v>
      </c>
      <c r="G10" s="17" t="s">
        <v>5</v>
      </c>
      <c r="H10" s="86">
        <v>3510</v>
      </c>
      <c r="I10" s="87">
        <v>42494</v>
      </c>
      <c r="J10" s="88">
        <v>42448.3</v>
      </c>
      <c r="K10" s="89">
        <v>5</v>
      </c>
      <c r="L10" s="90" t="s">
        <v>325</v>
      </c>
      <c r="M10" s="92" t="s">
        <v>338</v>
      </c>
    </row>
    <row r="11" spans="1:13" x14ac:dyDescent="0.25">
      <c r="A11" s="18">
        <v>6</v>
      </c>
      <c r="B11" s="17" t="s">
        <v>0</v>
      </c>
      <c r="C11" s="84">
        <v>2016</v>
      </c>
      <c r="D11" s="84" t="s">
        <v>50</v>
      </c>
      <c r="E11" s="85" t="s">
        <v>207</v>
      </c>
      <c r="F11" s="85" t="s">
        <v>71</v>
      </c>
      <c r="G11" s="17" t="s">
        <v>5</v>
      </c>
      <c r="H11" s="86">
        <v>3510</v>
      </c>
      <c r="I11" s="87">
        <v>42494</v>
      </c>
      <c r="J11" s="88">
        <v>42448.3</v>
      </c>
      <c r="K11" s="89">
        <v>5</v>
      </c>
      <c r="L11" s="90" t="s">
        <v>325</v>
      </c>
      <c r="M11" s="93" t="s">
        <v>338</v>
      </c>
    </row>
    <row r="12" spans="1:13" x14ac:dyDescent="0.25">
      <c r="A12" s="18">
        <v>7</v>
      </c>
      <c r="B12" s="17" t="s">
        <v>0</v>
      </c>
      <c r="C12" s="84">
        <v>2016</v>
      </c>
      <c r="D12" s="84" t="s">
        <v>53</v>
      </c>
      <c r="E12" s="85" t="s">
        <v>207</v>
      </c>
      <c r="F12" s="85" t="s">
        <v>71</v>
      </c>
      <c r="G12" s="17" t="s">
        <v>5</v>
      </c>
      <c r="H12" s="86">
        <v>3510</v>
      </c>
      <c r="I12" s="87">
        <v>42494</v>
      </c>
      <c r="J12" s="88">
        <v>167553</v>
      </c>
      <c r="K12" s="89">
        <v>50</v>
      </c>
      <c r="L12" s="90" t="s">
        <v>326</v>
      </c>
      <c r="M12" s="92" t="s">
        <v>339</v>
      </c>
    </row>
    <row r="13" spans="1:13" ht="25.5" x14ac:dyDescent="0.25">
      <c r="A13" s="18">
        <v>8</v>
      </c>
      <c r="B13" s="17" t="s">
        <v>6</v>
      </c>
      <c r="C13" s="84">
        <v>2016</v>
      </c>
      <c r="D13" s="84" t="s">
        <v>50</v>
      </c>
      <c r="E13" s="85" t="s">
        <v>207</v>
      </c>
      <c r="F13" s="85" t="s">
        <v>71</v>
      </c>
      <c r="G13" s="17" t="s">
        <v>5</v>
      </c>
      <c r="H13" s="86">
        <v>3510</v>
      </c>
      <c r="I13" s="87">
        <v>42494</v>
      </c>
      <c r="J13" s="88">
        <v>167553</v>
      </c>
      <c r="K13" s="89">
        <v>3</v>
      </c>
      <c r="L13" s="90" t="s">
        <v>327</v>
      </c>
      <c r="M13" s="92" t="s">
        <v>340</v>
      </c>
    </row>
    <row r="14" spans="1:13" ht="25.5" x14ac:dyDescent="0.25">
      <c r="A14" s="18">
        <v>9</v>
      </c>
      <c r="B14" s="17" t="s">
        <v>6</v>
      </c>
      <c r="C14" s="84">
        <v>2016</v>
      </c>
      <c r="D14" s="84" t="s">
        <v>53</v>
      </c>
      <c r="E14" s="85" t="s">
        <v>207</v>
      </c>
      <c r="F14" s="85" t="s">
        <v>71</v>
      </c>
      <c r="G14" s="17" t="s">
        <v>5</v>
      </c>
      <c r="H14" s="86">
        <v>3510</v>
      </c>
      <c r="I14" s="87">
        <v>42494</v>
      </c>
      <c r="J14" s="88">
        <v>27119.46</v>
      </c>
      <c r="K14" s="89">
        <v>10</v>
      </c>
      <c r="L14" s="90" t="s">
        <v>328</v>
      </c>
      <c r="M14" s="93" t="s">
        <v>274</v>
      </c>
    </row>
    <row r="15" spans="1:13" ht="25.5" x14ac:dyDescent="0.25">
      <c r="A15" s="18">
        <v>10</v>
      </c>
      <c r="B15" s="90" t="s">
        <v>6</v>
      </c>
      <c r="C15" s="84">
        <v>2016</v>
      </c>
      <c r="D15" s="84" t="s">
        <v>53</v>
      </c>
      <c r="E15" s="85" t="s">
        <v>207</v>
      </c>
      <c r="F15" s="85" t="s">
        <v>71</v>
      </c>
      <c r="G15" s="17" t="s">
        <v>5</v>
      </c>
      <c r="H15" s="86">
        <v>3510</v>
      </c>
      <c r="I15" s="87">
        <v>42494</v>
      </c>
      <c r="J15" s="88">
        <v>27119.46</v>
      </c>
      <c r="K15" s="89">
        <v>10</v>
      </c>
      <c r="L15" s="90" t="s">
        <v>328</v>
      </c>
      <c r="M15" s="92" t="s">
        <v>274</v>
      </c>
    </row>
    <row r="16" spans="1:13" ht="25.5" x14ac:dyDescent="0.25">
      <c r="A16" s="18">
        <v>11</v>
      </c>
      <c r="B16" s="17" t="s">
        <v>6</v>
      </c>
      <c r="C16" s="84">
        <v>2016</v>
      </c>
      <c r="D16" s="84" t="s">
        <v>50</v>
      </c>
      <c r="E16" s="85" t="s">
        <v>207</v>
      </c>
      <c r="F16" s="85" t="s">
        <v>52</v>
      </c>
      <c r="G16" s="17" t="s">
        <v>25</v>
      </c>
      <c r="H16" s="86">
        <v>3517</v>
      </c>
      <c r="I16" s="87">
        <v>42494</v>
      </c>
      <c r="J16" s="88">
        <v>8098.74</v>
      </c>
      <c r="K16" s="89">
        <v>1</v>
      </c>
      <c r="L16" s="90" t="s">
        <v>324</v>
      </c>
      <c r="M16" s="92" t="s">
        <v>337</v>
      </c>
    </row>
    <row r="17" spans="1:13" ht="25.5" x14ac:dyDescent="0.25">
      <c r="A17" s="18">
        <v>12</v>
      </c>
      <c r="B17" s="17" t="s">
        <v>0</v>
      </c>
      <c r="C17" s="84">
        <v>2016</v>
      </c>
      <c r="D17" s="84" t="s">
        <v>50</v>
      </c>
      <c r="E17" s="85" t="s">
        <v>207</v>
      </c>
      <c r="F17" s="85" t="s">
        <v>71</v>
      </c>
      <c r="G17" s="17" t="s">
        <v>25</v>
      </c>
      <c r="H17" s="86">
        <v>3517</v>
      </c>
      <c r="I17" s="87">
        <v>42494</v>
      </c>
      <c r="J17" s="88">
        <v>8098.74</v>
      </c>
      <c r="K17" s="89">
        <v>5</v>
      </c>
      <c r="L17" s="90" t="s">
        <v>324</v>
      </c>
      <c r="M17" s="93" t="s">
        <v>338</v>
      </c>
    </row>
    <row r="18" spans="1:13" x14ac:dyDescent="0.25">
      <c r="A18" s="18">
        <v>13</v>
      </c>
      <c r="B18" s="17" t="s">
        <v>2</v>
      </c>
      <c r="C18" s="84">
        <v>2016</v>
      </c>
      <c r="D18" s="84" t="s">
        <v>50</v>
      </c>
      <c r="E18" s="85" t="s">
        <v>107</v>
      </c>
      <c r="F18" s="85" t="s">
        <v>69</v>
      </c>
      <c r="G18" s="17" t="s">
        <v>25</v>
      </c>
      <c r="H18" s="86">
        <v>3517</v>
      </c>
      <c r="I18" s="87">
        <v>42494</v>
      </c>
      <c r="J18" s="88">
        <v>52217.64</v>
      </c>
      <c r="K18" s="89">
        <v>500</v>
      </c>
      <c r="L18" s="90" t="s">
        <v>140</v>
      </c>
      <c r="M18" s="93" t="s">
        <v>168</v>
      </c>
    </row>
    <row r="19" spans="1:13" ht="25.5" x14ac:dyDescent="0.25">
      <c r="A19" s="18">
        <v>14</v>
      </c>
      <c r="B19" s="17" t="s">
        <v>6</v>
      </c>
      <c r="C19" s="84">
        <v>2016</v>
      </c>
      <c r="D19" s="84" t="s">
        <v>53</v>
      </c>
      <c r="E19" s="85" t="s">
        <v>207</v>
      </c>
      <c r="F19" s="85" t="s">
        <v>71</v>
      </c>
      <c r="G19" s="17" t="s">
        <v>25</v>
      </c>
      <c r="H19" s="86">
        <v>3517</v>
      </c>
      <c r="I19" s="87">
        <v>42494</v>
      </c>
      <c r="J19" s="88">
        <v>52217.64</v>
      </c>
      <c r="K19" s="89">
        <v>3</v>
      </c>
      <c r="L19" s="90" t="s">
        <v>327</v>
      </c>
      <c r="M19" s="92" t="s">
        <v>340</v>
      </c>
    </row>
    <row r="20" spans="1:13" ht="25.5" x14ac:dyDescent="0.25">
      <c r="A20" s="18">
        <v>15</v>
      </c>
      <c r="B20" s="17" t="s">
        <v>4</v>
      </c>
      <c r="C20" s="84">
        <v>2016</v>
      </c>
      <c r="D20" s="84" t="s">
        <v>50</v>
      </c>
      <c r="E20" s="85" t="s">
        <v>107</v>
      </c>
      <c r="F20" s="85" t="s">
        <v>69</v>
      </c>
      <c r="G20" s="17" t="s">
        <v>25</v>
      </c>
      <c r="H20" s="86">
        <v>3517</v>
      </c>
      <c r="I20" s="87">
        <v>42494</v>
      </c>
      <c r="J20" s="88">
        <v>3102.78</v>
      </c>
      <c r="K20" s="89">
        <v>50</v>
      </c>
      <c r="L20" s="90" t="s">
        <v>141</v>
      </c>
      <c r="M20" s="93" t="s">
        <v>169</v>
      </c>
    </row>
    <row r="21" spans="1:13" ht="25.5" x14ac:dyDescent="0.25">
      <c r="A21" s="18">
        <v>16</v>
      </c>
      <c r="B21" s="90" t="s">
        <v>6</v>
      </c>
      <c r="C21" s="84">
        <v>2016</v>
      </c>
      <c r="D21" s="84" t="s">
        <v>53</v>
      </c>
      <c r="E21" s="85" t="s">
        <v>207</v>
      </c>
      <c r="F21" s="85" t="s">
        <v>71</v>
      </c>
      <c r="G21" s="17" t="s">
        <v>25</v>
      </c>
      <c r="H21" s="86">
        <v>3517</v>
      </c>
      <c r="I21" s="87">
        <v>42494</v>
      </c>
      <c r="J21" s="88">
        <v>3102.78</v>
      </c>
      <c r="K21" s="89">
        <v>10</v>
      </c>
      <c r="L21" s="90" t="s">
        <v>328</v>
      </c>
      <c r="M21" s="92" t="s">
        <v>274</v>
      </c>
    </row>
    <row r="22" spans="1:13" ht="25.5" x14ac:dyDescent="0.25">
      <c r="A22" s="18">
        <v>17</v>
      </c>
      <c r="B22" s="17" t="s">
        <v>6</v>
      </c>
      <c r="C22" s="84">
        <v>2016</v>
      </c>
      <c r="D22" s="84" t="s">
        <v>50</v>
      </c>
      <c r="E22" s="85" t="s">
        <v>314</v>
      </c>
      <c r="F22" s="85" t="s">
        <v>71</v>
      </c>
      <c r="G22" s="94" t="s">
        <v>29</v>
      </c>
      <c r="H22" s="86">
        <v>3535</v>
      </c>
      <c r="I22" s="87">
        <v>42501</v>
      </c>
      <c r="J22" s="88">
        <v>201585.41999999998</v>
      </c>
      <c r="K22" s="89">
        <v>1</v>
      </c>
      <c r="L22" s="90" t="s">
        <v>349</v>
      </c>
      <c r="M22" s="92" t="s">
        <v>347</v>
      </c>
    </row>
    <row r="23" spans="1:13" ht="38.25" x14ac:dyDescent="0.25">
      <c r="A23" s="18">
        <v>18</v>
      </c>
      <c r="B23" s="17" t="s">
        <v>6</v>
      </c>
      <c r="C23" s="84">
        <v>2016</v>
      </c>
      <c r="D23" s="84" t="s">
        <v>50</v>
      </c>
      <c r="E23" s="85" t="s">
        <v>312</v>
      </c>
      <c r="F23" s="85" t="s">
        <v>52</v>
      </c>
      <c r="G23" s="17" t="s">
        <v>319</v>
      </c>
      <c r="H23" s="86">
        <v>3536</v>
      </c>
      <c r="I23" s="87">
        <v>42501</v>
      </c>
      <c r="J23" s="88">
        <v>76000</v>
      </c>
      <c r="K23" s="89">
        <v>2</v>
      </c>
      <c r="L23" s="90" t="s">
        <v>331</v>
      </c>
      <c r="M23" s="92" t="s">
        <v>344</v>
      </c>
    </row>
    <row r="24" spans="1:13" ht="25.5" x14ac:dyDescent="0.25">
      <c r="A24" s="18">
        <v>19</v>
      </c>
      <c r="B24" s="90" t="s">
        <v>6</v>
      </c>
      <c r="C24" s="84">
        <v>2016</v>
      </c>
      <c r="D24" s="84" t="s">
        <v>50</v>
      </c>
      <c r="E24" s="85" t="s">
        <v>309</v>
      </c>
      <c r="F24" s="85" t="s">
        <v>69</v>
      </c>
      <c r="G24" s="17" t="s">
        <v>317</v>
      </c>
      <c r="H24" s="86">
        <v>3538</v>
      </c>
      <c r="I24" s="87">
        <v>42502</v>
      </c>
      <c r="J24" s="88">
        <v>125000</v>
      </c>
      <c r="K24" s="89">
        <v>1</v>
      </c>
      <c r="L24" s="90" t="s">
        <v>329</v>
      </c>
      <c r="M24" s="92" t="s">
        <v>291</v>
      </c>
    </row>
    <row r="25" spans="1:13" ht="25.5" x14ac:dyDescent="0.25">
      <c r="A25" s="18">
        <v>20</v>
      </c>
      <c r="B25" s="17" t="s">
        <v>6</v>
      </c>
      <c r="C25" s="84">
        <v>2016</v>
      </c>
      <c r="D25" s="84" t="s">
        <v>50</v>
      </c>
      <c r="E25" s="85" t="s">
        <v>309</v>
      </c>
      <c r="F25" s="85" t="s">
        <v>69</v>
      </c>
      <c r="G25" s="17" t="s">
        <v>317</v>
      </c>
      <c r="H25" s="86">
        <v>3538</v>
      </c>
      <c r="I25" s="87">
        <v>42502</v>
      </c>
      <c r="J25" s="88">
        <v>125000</v>
      </c>
      <c r="K25" s="89">
        <v>1</v>
      </c>
      <c r="L25" s="90" t="s">
        <v>329</v>
      </c>
      <c r="M25" s="92" t="s">
        <v>291</v>
      </c>
    </row>
    <row r="26" spans="1:13" ht="25.5" x14ac:dyDescent="0.25">
      <c r="A26" s="18">
        <v>21</v>
      </c>
      <c r="B26" s="17" t="s">
        <v>6</v>
      </c>
      <c r="C26" s="84">
        <v>2016</v>
      </c>
      <c r="D26" s="84" t="s">
        <v>53</v>
      </c>
      <c r="E26" s="85" t="s">
        <v>310</v>
      </c>
      <c r="F26" s="85" t="s">
        <v>71</v>
      </c>
      <c r="G26" s="17" t="s">
        <v>318</v>
      </c>
      <c r="H26" s="86">
        <v>3539</v>
      </c>
      <c r="I26" s="87">
        <v>42508</v>
      </c>
      <c r="J26" s="88">
        <v>21901392.772999998</v>
      </c>
      <c r="K26" s="89">
        <v>1</v>
      </c>
      <c r="L26" s="90" t="s">
        <v>330</v>
      </c>
      <c r="M26" s="92" t="s">
        <v>341</v>
      </c>
    </row>
    <row r="27" spans="1:13" ht="38.25" x14ac:dyDescent="0.25">
      <c r="A27" s="18">
        <v>22</v>
      </c>
      <c r="B27" s="17" t="s">
        <v>22</v>
      </c>
      <c r="C27" s="84">
        <v>2016</v>
      </c>
      <c r="D27" s="84" t="s">
        <v>50</v>
      </c>
      <c r="E27" s="85" t="s">
        <v>308</v>
      </c>
      <c r="F27" s="85" t="s">
        <v>52</v>
      </c>
      <c r="G27" s="17" t="s">
        <v>45</v>
      </c>
      <c r="H27" s="86">
        <v>3540</v>
      </c>
      <c r="I27" s="87">
        <v>42509</v>
      </c>
      <c r="J27" s="88">
        <v>1500446.4</v>
      </c>
      <c r="K27" s="89">
        <v>1</v>
      </c>
      <c r="L27" s="90" t="s">
        <v>322</v>
      </c>
      <c r="M27" s="92" t="s">
        <v>335</v>
      </c>
    </row>
    <row r="28" spans="1:13" ht="26.25" x14ac:dyDescent="0.25">
      <c r="A28" s="18">
        <v>23</v>
      </c>
      <c r="B28" s="83" t="s">
        <v>64</v>
      </c>
      <c r="C28" s="84">
        <v>2016</v>
      </c>
      <c r="D28" s="84" t="s">
        <v>50</v>
      </c>
      <c r="E28" s="85" t="s">
        <v>306</v>
      </c>
      <c r="F28" s="85" t="s">
        <v>71</v>
      </c>
      <c r="G28" s="17" t="s">
        <v>315</v>
      </c>
      <c r="H28" s="86">
        <v>3541</v>
      </c>
      <c r="I28" s="87">
        <v>42509</v>
      </c>
      <c r="J28" s="88">
        <v>300000</v>
      </c>
      <c r="K28" s="89">
        <v>1</v>
      </c>
      <c r="L28" s="90" t="s">
        <v>320</v>
      </c>
      <c r="M28" s="91" t="s">
        <v>333</v>
      </c>
    </row>
    <row r="29" spans="1:13" ht="38.25" x14ac:dyDescent="0.25">
      <c r="A29" s="18">
        <v>24</v>
      </c>
      <c r="B29" s="17" t="s">
        <v>6</v>
      </c>
      <c r="C29" s="84">
        <v>2016</v>
      </c>
      <c r="D29" s="84" t="s">
        <v>50</v>
      </c>
      <c r="E29" s="85" t="s">
        <v>307</v>
      </c>
      <c r="F29" s="85" t="s">
        <v>69</v>
      </c>
      <c r="G29" s="17" t="s">
        <v>316</v>
      </c>
      <c r="H29" s="86">
        <v>3542</v>
      </c>
      <c r="I29" s="87">
        <v>42515</v>
      </c>
      <c r="J29" s="88">
        <v>276081.95</v>
      </c>
      <c r="K29" s="89">
        <v>1</v>
      </c>
      <c r="L29" s="90" t="s">
        <v>321</v>
      </c>
      <c r="M29" s="92" t="s">
        <v>334</v>
      </c>
    </row>
    <row r="30" spans="1:13" ht="25.5" x14ac:dyDescent="0.25">
      <c r="A30" s="18">
        <v>25</v>
      </c>
      <c r="B30" s="17" t="s">
        <v>6</v>
      </c>
      <c r="C30" s="84">
        <v>2016</v>
      </c>
      <c r="D30" s="84" t="s">
        <v>50</v>
      </c>
      <c r="E30" s="85" t="s">
        <v>307</v>
      </c>
      <c r="F30" s="85" t="s">
        <v>69</v>
      </c>
      <c r="G30" s="17" t="s">
        <v>316</v>
      </c>
      <c r="H30" s="86">
        <v>3542</v>
      </c>
      <c r="I30" s="87">
        <v>42515</v>
      </c>
      <c r="J30" s="88">
        <v>280545.95</v>
      </c>
      <c r="K30" s="89">
        <v>2</v>
      </c>
      <c r="L30" s="90" t="s">
        <v>348</v>
      </c>
      <c r="M30" s="92" t="s">
        <v>343</v>
      </c>
    </row>
    <row r="31" spans="1:13" ht="25.5" x14ac:dyDescent="0.25">
      <c r="A31" s="18">
        <v>26</v>
      </c>
      <c r="B31" s="17" t="s">
        <v>6</v>
      </c>
      <c r="C31" s="84">
        <v>2016</v>
      </c>
      <c r="D31" s="84" t="s">
        <v>50</v>
      </c>
      <c r="E31" s="85" t="s">
        <v>307</v>
      </c>
      <c r="F31" s="85" t="s">
        <v>69</v>
      </c>
      <c r="G31" s="17" t="s">
        <v>316</v>
      </c>
      <c r="H31" s="86">
        <v>3542</v>
      </c>
      <c r="I31" s="87">
        <v>42515</v>
      </c>
      <c r="J31" s="88">
        <v>1881640.5</v>
      </c>
      <c r="K31" s="89">
        <v>1</v>
      </c>
      <c r="L31" s="90" t="s">
        <v>321</v>
      </c>
      <c r="M31" s="92" t="s">
        <v>345</v>
      </c>
    </row>
    <row r="32" spans="1:13" ht="25.5" x14ac:dyDescent="0.25">
      <c r="A32" s="18">
        <v>27</v>
      </c>
      <c r="B32" s="17" t="s">
        <v>2</v>
      </c>
      <c r="C32" s="84">
        <v>2016</v>
      </c>
      <c r="D32" s="84" t="s">
        <v>50</v>
      </c>
      <c r="E32" s="85" t="s">
        <v>311</v>
      </c>
      <c r="F32" s="85" t="s">
        <v>69</v>
      </c>
      <c r="G32" s="17" t="s">
        <v>126</v>
      </c>
      <c r="H32" s="86">
        <v>3546</v>
      </c>
      <c r="I32" s="87">
        <v>42520</v>
      </c>
      <c r="J32" s="88">
        <v>79762.3</v>
      </c>
      <c r="K32" s="89">
        <v>1</v>
      </c>
      <c r="L32" s="90" t="s">
        <v>148</v>
      </c>
      <c r="M32" s="92" t="s">
        <v>342</v>
      </c>
    </row>
  </sheetData>
  <pageMargins left="0.7" right="0.7" top="0.75" bottom="0.75" header="0.3" footer="0.3"/>
  <pageSetup scale="67" fitToHeight="0" orientation="landscape"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opLeftCell="A3" workbookViewId="0">
      <selection activeCell="B6" sqref="B6:B2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140625" bestFit="1" customWidth="1"/>
    <col min="9" max="9" width="9.7109375" bestFit="1" customWidth="1"/>
    <col min="10" max="10" width="14" bestFit="1" customWidth="1"/>
    <col min="11" max="11" width="7"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351</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38.25" x14ac:dyDescent="0.25">
      <c r="A6" s="18">
        <v>1</v>
      </c>
      <c r="B6" s="71" t="s">
        <v>22</v>
      </c>
      <c r="C6" s="95">
        <v>2016</v>
      </c>
      <c r="D6" s="95" t="s">
        <v>50</v>
      </c>
      <c r="E6" s="96" t="s">
        <v>359</v>
      </c>
      <c r="F6" s="96" t="s">
        <v>52</v>
      </c>
      <c r="G6" s="17" t="s">
        <v>27</v>
      </c>
      <c r="H6" s="97">
        <v>0</v>
      </c>
      <c r="I6" s="98">
        <v>0</v>
      </c>
      <c r="J6" s="99">
        <v>0</v>
      </c>
      <c r="K6" s="89">
        <v>1</v>
      </c>
      <c r="L6" s="90" t="s">
        <v>391</v>
      </c>
      <c r="M6" s="92" t="s">
        <v>346</v>
      </c>
    </row>
    <row r="7" spans="1:13" ht="25.5" x14ac:dyDescent="0.25">
      <c r="A7" s="18">
        <v>2</v>
      </c>
      <c r="B7" s="71" t="s">
        <v>1</v>
      </c>
      <c r="C7" s="95">
        <v>2016</v>
      </c>
      <c r="D7" s="95" t="s">
        <v>53</v>
      </c>
      <c r="E7" s="96" t="s">
        <v>204</v>
      </c>
      <c r="F7" s="96" t="s">
        <v>71</v>
      </c>
      <c r="G7" s="17" t="s">
        <v>35</v>
      </c>
      <c r="H7" s="97">
        <v>3523</v>
      </c>
      <c r="I7" s="98">
        <v>42537</v>
      </c>
      <c r="J7" s="99">
        <v>11030.679</v>
      </c>
      <c r="K7" s="89">
        <v>5</v>
      </c>
      <c r="L7" s="90" t="s">
        <v>379</v>
      </c>
      <c r="M7" s="92" t="s">
        <v>400</v>
      </c>
    </row>
    <row r="8" spans="1:13" ht="25.5" x14ac:dyDescent="0.25">
      <c r="A8" s="18">
        <v>3</v>
      </c>
      <c r="B8" s="71" t="s">
        <v>1</v>
      </c>
      <c r="C8" s="95">
        <v>2016</v>
      </c>
      <c r="D8" s="95" t="s">
        <v>53</v>
      </c>
      <c r="E8" s="96" t="s">
        <v>204</v>
      </c>
      <c r="F8" s="96" t="s">
        <v>71</v>
      </c>
      <c r="G8" s="17" t="s">
        <v>25</v>
      </c>
      <c r="H8" s="97">
        <v>3524</v>
      </c>
      <c r="I8" s="98">
        <v>42537</v>
      </c>
      <c r="J8" s="99">
        <v>4143.1499999999996</v>
      </c>
      <c r="K8" s="89">
        <v>15</v>
      </c>
      <c r="L8" s="90" t="s">
        <v>378</v>
      </c>
      <c r="M8" s="92" t="s">
        <v>400</v>
      </c>
    </row>
    <row r="9" spans="1:13" ht="25.5" x14ac:dyDescent="0.25">
      <c r="A9" s="18">
        <v>4</v>
      </c>
      <c r="B9" s="74" t="s">
        <v>22</v>
      </c>
      <c r="C9" s="95">
        <v>2016</v>
      </c>
      <c r="D9" s="95" t="s">
        <v>53</v>
      </c>
      <c r="E9" s="96" t="s">
        <v>204</v>
      </c>
      <c r="F9" s="96" t="s">
        <v>71</v>
      </c>
      <c r="G9" s="17" t="s">
        <v>31</v>
      </c>
      <c r="H9" s="97">
        <v>3526</v>
      </c>
      <c r="I9" s="98">
        <v>42537</v>
      </c>
      <c r="J9" s="99">
        <v>12173.5</v>
      </c>
      <c r="K9" s="89">
        <v>2</v>
      </c>
      <c r="L9" s="90" t="s">
        <v>371</v>
      </c>
      <c r="M9" s="93" t="s">
        <v>397</v>
      </c>
    </row>
    <row r="10" spans="1:13" ht="25.5" x14ac:dyDescent="0.25">
      <c r="A10" s="18">
        <v>5</v>
      </c>
      <c r="B10" s="71" t="s">
        <v>0</v>
      </c>
      <c r="C10" s="95">
        <v>2016</v>
      </c>
      <c r="D10" s="95" t="s">
        <v>53</v>
      </c>
      <c r="E10" s="96" t="s">
        <v>204</v>
      </c>
      <c r="F10" s="96" t="s">
        <v>71</v>
      </c>
      <c r="G10" s="17" t="s">
        <v>31</v>
      </c>
      <c r="H10" s="97">
        <v>3526</v>
      </c>
      <c r="I10" s="98">
        <v>42537</v>
      </c>
      <c r="J10" s="99">
        <v>106360.5</v>
      </c>
      <c r="K10" s="89">
        <v>5</v>
      </c>
      <c r="L10" s="90" t="s">
        <v>372</v>
      </c>
      <c r="M10" s="92" t="s">
        <v>397</v>
      </c>
    </row>
    <row r="11" spans="1:13" ht="25.5" x14ac:dyDescent="0.25">
      <c r="A11" s="18">
        <v>6</v>
      </c>
      <c r="B11" s="71" t="s">
        <v>4</v>
      </c>
      <c r="C11" s="95">
        <v>2016</v>
      </c>
      <c r="D11" s="95" t="s">
        <v>53</v>
      </c>
      <c r="E11" s="96" t="s">
        <v>204</v>
      </c>
      <c r="F11" s="96" t="s">
        <v>71</v>
      </c>
      <c r="G11" s="17" t="s">
        <v>31</v>
      </c>
      <c r="H11" s="97">
        <v>3526</v>
      </c>
      <c r="I11" s="98">
        <v>42537</v>
      </c>
      <c r="J11" s="99">
        <v>66736</v>
      </c>
      <c r="K11" s="89">
        <v>4</v>
      </c>
      <c r="L11" s="90" t="s">
        <v>374</v>
      </c>
      <c r="M11" s="92" t="s">
        <v>399</v>
      </c>
    </row>
    <row r="12" spans="1:13" ht="25.5" x14ac:dyDescent="0.25">
      <c r="A12" s="18">
        <v>7</v>
      </c>
      <c r="B12" s="71" t="s">
        <v>1</v>
      </c>
      <c r="C12" s="95">
        <v>2016</v>
      </c>
      <c r="D12" s="95" t="s">
        <v>53</v>
      </c>
      <c r="E12" s="96" t="s">
        <v>204</v>
      </c>
      <c r="F12" s="96" t="s">
        <v>71</v>
      </c>
      <c r="G12" s="17" t="s">
        <v>31</v>
      </c>
      <c r="H12" s="97">
        <v>3526</v>
      </c>
      <c r="I12" s="98">
        <v>42537</v>
      </c>
      <c r="J12" s="99">
        <v>89938.01999999999</v>
      </c>
      <c r="K12" s="89">
        <v>5</v>
      </c>
      <c r="L12" s="90" t="s">
        <v>380</v>
      </c>
      <c r="M12" s="92" t="s">
        <v>400</v>
      </c>
    </row>
    <row r="13" spans="1:13" ht="25.5" x14ac:dyDescent="0.25">
      <c r="A13" s="18">
        <v>8</v>
      </c>
      <c r="B13" s="71" t="s">
        <v>1</v>
      </c>
      <c r="C13" s="95">
        <v>2016</v>
      </c>
      <c r="D13" s="95" t="s">
        <v>53</v>
      </c>
      <c r="E13" s="96" t="s">
        <v>204</v>
      </c>
      <c r="F13" s="96" t="s">
        <v>71</v>
      </c>
      <c r="G13" s="17" t="s">
        <v>5</v>
      </c>
      <c r="H13" s="97">
        <v>3528</v>
      </c>
      <c r="I13" s="98">
        <v>42537</v>
      </c>
      <c r="J13" s="99">
        <v>59122.44</v>
      </c>
      <c r="K13" s="89">
        <v>5</v>
      </c>
      <c r="L13" s="90" t="s">
        <v>376</v>
      </c>
      <c r="M13" s="92" t="s">
        <v>400</v>
      </c>
    </row>
    <row r="14" spans="1:13" ht="25.5" x14ac:dyDescent="0.25">
      <c r="A14" s="18">
        <v>9</v>
      </c>
      <c r="B14" s="71" t="s">
        <v>1</v>
      </c>
      <c r="C14" s="95">
        <v>2016</v>
      </c>
      <c r="D14" s="95" t="s">
        <v>53</v>
      </c>
      <c r="E14" s="96" t="s">
        <v>204</v>
      </c>
      <c r="F14" s="96" t="s">
        <v>71</v>
      </c>
      <c r="G14" s="17" t="s">
        <v>31</v>
      </c>
      <c r="H14" s="97">
        <v>3530</v>
      </c>
      <c r="I14" s="98">
        <v>42537</v>
      </c>
      <c r="J14" s="99">
        <v>10966.35</v>
      </c>
      <c r="K14" s="89">
        <v>5</v>
      </c>
      <c r="L14" s="90" t="s">
        <v>377</v>
      </c>
      <c r="M14" s="92" t="s">
        <v>400</v>
      </c>
    </row>
    <row r="15" spans="1:13" ht="25.5" x14ac:dyDescent="0.25">
      <c r="A15" s="18">
        <v>10</v>
      </c>
      <c r="B15" s="71" t="s">
        <v>22</v>
      </c>
      <c r="C15" s="95">
        <v>2016</v>
      </c>
      <c r="D15" s="95" t="s">
        <v>50</v>
      </c>
      <c r="E15" s="96" t="s">
        <v>361</v>
      </c>
      <c r="F15" s="96" t="s">
        <v>52</v>
      </c>
      <c r="G15" s="94" t="s">
        <v>365</v>
      </c>
      <c r="H15" s="97">
        <v>3553</v>
      </c>
      <c r="I15" s="98">
        <v>42537</v>
      </c>
      <c r="J15" s="99">
        <v>220000</v>
      </c>
      <c r="K15" s="89">
        <v>2</v>
      </c>
      <c r="L15" s="90" t="s">
        <v>393</v>
      </c>
      <c r="M15" s="92" t="s">
        <v>410</v>
      </c>
    </row>
    <row r="16" spans="1:13" ht="25.5" x14ac:dyDescent="0.25">
      <c r="A16" s="18">
        <v>11</v>
      </c>
      <c r="B16" s="71" t="s">
        <v>22</v>
      </c>
      <c r="C16" s="95">
        <v>2016</v>
      </c>
      <c r="D16" s="95" t="s">
        <v>50</v>
      </c>
      <c r="E16" s="96" t="s">
        <v>360</v>
      </c>
      <c r="F16" s="96" t="s">
        <v>71</v>
      </c>
      <c r="G16" s="94" t="s">
        <v>49</v>
      </c>
      <c r="H16" s="97">
        <v>3554</v>
      </c>
      <c r="I16" s="98">
        <v>42537</v>
      </c>
      <c r="J16" s="99">
        <v>240000</v>
      </c>
      <c r="K16" s="89">
        <v>2</v>
      </c>
      <c r="L16" s="90" t="s">
        <v>392</v>
      </c>
      <c r="M16" s="92" t="s">
        <v>410</v>
      </c>
    </row>
    <row r="17" spans="1:13" ht="25.5" x14ac:dyDescent="0.25">
      <c r="A17" s="18">
        <v>12</v>
      </c>
      <c r="B17" s="71" t="s">
        <v>2</v>
      </c>
      <c r="C17" s="95">
        <v>2016</v>
      </c>
      <c r="D17" s="95" t="s">
        <v>50</v>
      </c>
      <c r="E17" s="96" t="s">
        <v>360</v>
      </c>
      <c r="F17" s="96" t="s">
        <v>71</v>
      </c>
      <c r="G17" s="17" t="s">
        <v>49</v>
      </c>
      <c r="H17" s="97">
        <v>3554</v>
      </c>
      <c r="I17" s="98">
        <v>42538</v>
      </c>
      <c r="J17" s="99">
        <v>120000</v>
      </c>
      <c r="K17" s="89">
        <v>1</v>
      </c>
      <c r="L17" s="90" t="s">
        <v>394</v>
      </c>
      <c r="M17" s="92" t="s">
        <v>411</v>
      </c>
    </row>
    <row r="18" spans="1:13" ht="39" x14ac:dyDescent="0.25">
      <c r="A18" s="18">
        <v>13</v>
      </c>
      <c r="B18" s="73" t="s">
        <v>2</v>
      </c>
      <c r="C18" s="95">
        <v>2016</v>
      </c>
      <c r="D18" s="95" t="s">
        <v>50</v>
      </c>
      <c r="E18" s="96" t="s">
        <v>354</v>
      </c>
      <c r="F18" s="96" t="s">
        <v>71</v>
      </c>
      <c r="G18" s="17" t="s">
        <v>364</v>
      </c>
      <c r="H18" s="97">
        <v>3556</v>
      </c>
      <c r="I18" s="98">
        <v>42538</v>
      </c>
      <c r="J18" s="99">
        <v>2046490</v>
      </c>
      <c r="K18" s="89">
        <v>1</v>
      </c>
      <c r="L18" s="90" t="s">
        <v>370</v>
      </c>
      <c r="M18" s="91" t="s">
        <v>396</v>
      </c>
    </row>
    <row r="19" spans="1:13" ht="25.5" x14ac:dyDescent="0.25">
      <c r="A19" s="18">
        <v>14</v>
      </c>
      <c r="B19" s="71" t="s">
        <v>4</v>
      </c>
      <c r="C19" s="95">
        <v>2016</v>
      </c>
      <c r="D19" s="95" t="s">
        <v>50</v>
      </c>
      <c r="E19" s="96" t="s">
        <v>357</v>
      </c>
      <c r="F19" s="96" t="s">
        <v>69</v>
      </c>
      <c r="G19" s="17" t="s">
        <v>125</v>
      </c>
      <c r="H19" s="97">
        <v>3558</v>
      </c>
      <c r="I19" s="98">
        <v>42541</v>
      </c>
      <c r="J19" s="99">
        <v>36000</v>
      </c>
      <c r="K19" s="89">
        <v>3</v>
      </c>
      <c r="L19" s="90" t="s">
        <v>389</v>
      </c>
      <c r="M19" s="92" t="s">
        <v>407</v>
      </c>
    </row>
    <row r="20" spans="1:13" x14ac:dyDescent="0.25">
      <c r="A20" s="18">
        <v>15</v>
      </c>
      <c r="B20" s="71" t="s">
        <v>4</v>
      </c>
      <c r="C20" s="95">
        <v>2016</v>
      </c>
      <c r="D20" s="95" t="s">
        <v>50</v>
      </c>
      <c r="E20" s="96" t="s">
        <v>357</v>
      </c>
      <c r="F20" s="96" t="s">
        <v>69</v>
      </c>
      <c r="G20" s="17" t="s">
        <v>24</v>
      </c>
      <c r="H20" s="97">
        <v>3559</v>
      </c>
      <c r="I20" s="98">
        <v>42541</v>
      </c>
      <c r="J20" s="99">
        <v>88125</v>
      </c>
      <c r="K20" s="89">
        <v>3</v>
      </c>
      <c r="L20" s="90" t="s">
        <v>385</v>
      </c>
      <c r="M20" s="92" t="s">
        <v>404</v>
      </c>
    </row>
    <row r="21" spans="1:13" x14ac:dyDescent="0.25">
      <c r="A21" s="18">
        <v>16</v>
      </c>
      <c r="B21" s="71" t="s">
        <v>4</v>
      </c>
      <c r="C21" s="95">
        <v>2016</v>
      </c>
      <c r="D21" s="95" t="s">
        <v>50</v>
      </c>
      <c r="E21" s="96" t="s">
        <v>356</v>
      </c>
      <c r="F21" s="96" t="s">
        <v>69</v>
      </c>
      <c r="G21" s="17" t="s">
        <v>33</v>
      </c>
      <c r="H21" s="97">
        <v>3562</v>
      </c>
      <c r="I21" s="98">
        <v>42543</v>
      </c>
      <c r="J21" s="99">
        <v>81200</v>
      </c>
      <c r="K21" s="89">
        <v>3</v>
      </c>
      <c r="L21" s="90" t="s">
        <v>383</v>
      </c>
      <c r="M21" s="93" t="s">
        <v>403</v>
      </c>
    </row>
    <row r="22" spans="1:13" ht="25.5" x14ac:dyDescent="0.25">
      <c r="A22" s="18">
        <v>17</v>
      </c>
      <c r="B22" s="71" t="s">
        <v>1</v>
      </c>
      <c r="C22" s="95">
        <v>2016</v>
      </c>
      <c r="D22" s="95" t="s">
        <v>50</v>
      </c>
      <c r="E22" s="96" t="s">
        <v>355</v>
      </c>
      <c r="F22" s="96" t="s">
        <v>52</v>
      </c>
      <c r="G22" s="17" t="s">
        <v>33</v>
      </c>
      <c r="H22" s="97">
        <v>3562</v>
      </c>
      <c r="I22" s="98">
        <v>42543</v>
      </c>
      <c r="J22" s="99">
        <v>304500</v>
      </c>
      <c r="K22" s="89">
        <v>17</v>
      </c>
      <c r="L22" s="90" t="s">
        <v>384</v>
      </c>
      <c r="M22" s="92" t="s">
        <v>282</v>
      </c>
    </row>
    <row r="23" spans="1:13" ht="25.5" x14ac:dyDescent="0.25">
      <c r="A23" s="18">
        <v>18</v>
      </c>
      <c r="B23" s="71" t="s">
        <v>1</v>
      </c>
      <c r="C23" s="95">
        <v>2016</v>
      </c>
      <c r="D23" s="95" t="s">
        <v>50</v>
      </c>
      <c r="E23" s="96" t="s">
        <v>355</v>
      </c>
      <c r="F23" s="96" t="s">
        <v>52</v>
      </c>
      <c r="G23" s="17" t="s">
        <v>33</v>
      </c>
      <c r="H23" s="97">
        <v>3562</v>
      </c>
      <c r="I23" s="98">
        <v>42543</v>
      </c>
      <c r="J23" s="99">
        <v>951600</v>
      </c>
      <c r="K23" s="89">
        <v>92</v>
      </c>
      <c r="L23" s="90" t="s">
        <v>387</v>
      </c>
      <c r="M23" s="92" t="s">
        <v>174</v>
      </c>
    </row>
    <row r="24" spans="1:13" ht="38.25" x14ac:dyDescent="0.25">
      <c r="A24" s="18">
        <v>19</v>
      </c>
      <c r="B24" s="74" t="s">
        <v>1</v>
      </c>
      <c r="C24" s="95">
        <v>2016</v>
      </c>
      <c r="D24" s="95" t="s">
        <v>50</v>
      </c>
      <c r="E24" s="96" t="s">
        <v>355</v>
      </c>
      <c r="F24" s="96" t="s">
        <v>52</v>
      </c>
      <c r="G24" s="90" t="s">
        <v>33</v>
      </c>
      <c r="H24" s="100">
        <v>3562</v>
      </c>
      <c r="I24" s="101">
        <v>42543</v>
      </c>
      <c r="J24" s="102">
        <v>612500</v>
      </c>
      <c r="K24" s="89">
        <v>25</v>
      </c>
      <c r="L24" s="90" t="s">
        <v>388</v>
      </c>
      <c r="M24" s="93" t="s">
        <v>406</v>
      </c>
    </row>
    <row r="25" spans="1:13" ht="25.5" x14ac:dyDescent="0.25">
      <c r="A25" s="18">
        <v>20</v>
      </c>
      <c r="B25" s="71" t="s">
        <v>4</v>
      </c>
      <c r="C25" s="95">
        <v>2016</v>
      </c>
      <c r="D25" s="95" t="s">
        <v>50</v>
      </c>
      <c r="E25" s="96" t="s">
        <v>355</v>
      </c>
      <c r="F25" s="96" t="s">
        <v>52</v>
      </c>
      <c r="G25" s="17" t="s">
        <v>33</v>
      </c>
      <c r="H25" s="97">
        <v>3562</v>
      </c>
      <c r="I25" s="98">
        <v>42543</v>
      </c>
      <c r="J25" s="99">
        <v>81200</v>
      </c>
      <c r="K25" s="89">
        <v>1</v>
      </c>
      <c r="L25" s="90" t="s">
        <v>390</v>
      </c>
      <c r="M25" s="92" t="s">
        <v>408</v>
      </c>
    </row>
    <row r="26" spans="1:13" ht="25.5" x14ac:dyDescent="0.25">
      <c r="A26" s="18">
        <v>21</v>
      </c>
      <c r="B26" s="71" t="s">
        <v>1</v>
      </c>
      <c r="C26" s="95">
        <v>2016</v>
      </c>
      <c r="D26" s="95" t="s">
        <v>50</v>
      </c>
      <c r="E26" s="96" t="s">
        <v>355</v>
      </c>
      <c r="F26" s="96" t="s">
        <v>52</v>
      </c>
      <c r="G26" s="17" t="s">
        <v>33</v>
      </c>
      <c r="H26" s="97">
        <v>3562</v>
      </c>
      <c r="I26" s="98">
        <v>42543</v>
      </c>
      <c r="J26" s="99">
        <v>304500</v>
      </c>
      <c r="K26" s="89">
        <v>2</v>
      </c>
      <c r="L26" s="90" t="s">
        <v>384</v>
      </c>
      <c r="M26" s="92" t="s">
        <v>409</v>
      </c>
    </row>
    <row r="27" spans="1:13" ht="25.5" x14ac:dyDescent="0.25">
      <c r="A27" s="18">
        <v>22</v>
      </c>
      <c r="B27" s="71" t="s">
        <v>1</v>
      </c>
      <c r="C27" s="95">
        <v>2016</v>
      </c>
      <c r="D27" s="95" t="s">
        <v>50</v>
      </c>
      <c r="E27" s="96" t="s">
        <v>355</v>
      </c>
      <c r="F27" s="96" t="s">
        <v>52</v>
      </c>
      <c r="G27" s="17" t="s">
        <v>34</v>
      </c>
      <c r="H27" s="97">
        <v>3563</v>
      </c>
      <c r="I27" s="98">
        <v>42543</v>
      </c>
      <c r="J27" s="99">
        <v>27633</v>
      </c>
      <c r="K27" s="89">
        <v>3</v>
      </c>
      <c r="L27" s="90" t="s">
        <v>373</v>
      </c>
      <c r="M27" s="92" t="s">
        <v>398</v>
      </c>
    </row>
    <row r="28" spans="1:13" ht="25.5" x14ac:dyDescent="0.25">
      <c r="A28" s="18">
        <v>23</v>
      </c>
      <c r="B28" s="71" t="s">
        <v>4</v>
      </c>
      <c r="C28" s="95">
        <v>2016</v>
      </c>
      <c r="D28" s="95" t="s">
        <v>50</v>
      </c>
      <c r="E28" s="96" t="s">
        <v>205</v>
      </c>
      <c r="F28" s="96" t="s">
        <v>52</v>
      </c>
      <c r="G28" s="17" t="s">
        <v>34</v>
      </c>
      <c r="H28" s="97">
        <v>3563</v>
      </c>
      <c r="I28" s="98">
        <v>42543</v>
      </c>
      <c r="J28" s="99">
        <v>82899</v>
      </c>
      <c r="K28" s="89">
        <v>10</v>
      </c>
      <c r="L28" s="90" t="s">
        <v>375</v>
      </c>
      <c r="M28" s="92" t="s">
        <v>274</v>
      </c>
    </row>
    <row r="29" spans="1:13" ht="25.5" x14ac:dyDescent="0.25">
      <c r="A29" s="18">
        <v>24</v>
      </c>
      <c r="B29" s="71" t="s">
        <v>4</v>
      </c>
      <c r="C29" s="95">
        <v>2016</v>
      </c>
      <c r="D29" s="95" t="s">
        <v>50</v>
      </c>
      <c r="E29" s="96" t="s">
        <v>205</v>
      </c>
      <c r="F29" s="96" t="s">
        <v>52</v>
      </c>
      <c r="G29" s="17" t="s">
        <v>34</v>
      </c>
      <c r="H29" s="97">
        <v>3563</v>
      </c>
      <c r="I29" s="98">
        <v>42543</v>
      </c>
      <c r="J29" s="99">
        <v>82899</v>
      </c>
      <c r="K29" s="89">
        <v>10</v>
      </c>
      <c r="L29" s="90" t="s">
        <v>375</v>
      </c>
      <c r="M29" s="92" t="s">
        <v>274</v>
      </c>
    </row>
    <row r="30" spans="1:13" ht="25.5" x14ac:dyDescent="0.25">
      <c r="A30" s="18">
        <v>25</v>
      </c>
      <c r="B30" s="71" t="s">
        <v>4</v>
      </c>
      <c r="C30" s="95">
        <v>2016</v>
      </c>
      <c r="D30" s="95" t="s">
        <v>50</v>
      </c>
      <c r="E30" s="96" t="s">
        <v>355</v>
      </c>
      <c r="F30" s="96" t="s">
        <v>52</v>
      </c>
      <c r="G30" s="17" t="s">
        <v>34</v>
      </c>
      <c r="H30" s="97">
        <v>3563</v>
      </c>
      <c r="I30" s="98">
        <v>42543</v>
      </c>
      <c r="J30" s="99">
        <v>66319.199999999997</v>
      </c>
      <c r="K30" s="89">
        <v>2</v>
      </c>
      <c r="L30" s="90" t="s">
        <v>381</v>
      </c>
      <c r="M30" s="93" t="s">
        <v>401</v>
      </c>
    </row>
    <row r="31" spans="1:13" ht="25.5" x14ac:dyDescent="0.25">
      <c r="A31" s="18">
        <v>26</v>
      </c>
      <c r="B31" s="71" t="s">
        <v>4</v>
      </c>
      <c r="C31" s="95">
        <v>2016</v>
      </c>
      <c r="D31" s="95" t="s">
        <v>50</v>
      </c>
      <c r="E31" s="96" t="s">
        <v>356</v>
      </c>
      <c r="F31" s="96" t="s">
        <v>69</v>
      </c>
      <c r="G31" s="17" t="s">
        <v>34</v>
      </c>
      <c r="H31" s="97">
        <v>3563</v>
      </c>
      <c r="I31" s="98">
        <v>42543</v>
      </c>
      <c r="J31" s="99">
        <v>66319.199999999997</v>
      </c>
      <c r="K31" s="89">
        <v>6</v>
      </c>
      <c r="L31" s="90" t="s">
        <v>382</v>
      </c>
      <c r="M31" s="92" t="s">
        <v>402</v>
      </c>
    </row>
    <row r="32" spans="1:13" ht="25.5" x14ac:dyDescent="0.25">
      <c r="A32" s="18">
        <v>27</v>
      </c>
      <c r="B32" s="71" t="s">
        <v>2</v>
      </c>
      <c r="C32" s="95">
        <v>2016</v>
      </c>
      <c r="D32" s="95" t="s">
        <v>50</v>
      </c>
      <c r="E32" s="96" t="s">
        <v>358</v>
      </c>
      <c r="F32" s="96" t="s">
        <v>69</v>
      </c>
      <c r="G32" s="17" t="s">
        <v>3</v>
      </c>
      <c r="H32" s="97">
        <v>3565</v>
      </c>
      <c r="I32" s="98">
        <v>42545</v>
      </c>
      <c r="J32" s="99">
        <v>25310</v>
      </c>
      <c r="K32" s="89">
        <v>2</v>
      </c>
      <c r="L32" s="90" t="s">
        <v>386</v>
      </c>
      <c r="M32" s="92" t="s">
        <v>405</v>
      </c>
    </row>
    <row r="33" spans="1:13" ht="39" x14ac:dyDescent="0.25">
      <c r="A33" s="18">
        <v>28</v>
      </c>
      <c r="B33" s="73" t="s">
        <v>2</v>
      </c>
      <c r="C33" s="95">
        <v>2015</v>
      </c>
      <c r="D33" s="95" t="s">
        <v>352</v>
      </c>
      <c r="E33" s="96" t="s">
        <v>353</v>
      </c>
      <c r="F33" s="96" t="s">
        <v>71</v>
      </c>
      <c r="G33" s="17" t="s">
        <v>363</v>
      </c>
      <c r="H33" s="97" t="s">
        <v>367</v>
      </c>
      <c r="I33" s="98">
        <v>42534</v>
      </c>
      <c r="J33" s="99">
        <v>5427859</v>
      </c>
      <c r="K33" s="89">
        <v>1</v>
      </c>
      <c r="L33" s="90" t="s">
        <v>369</v>
      </c>
      <c r="M33" s="91" t="s">
        <v>395</v>
      </c>
    </row>
    <row r="34" spans="1:13" ht="25.5" x14ac:dyDescent="0.25">
      <c r="A34" s="18">
        <v>29</v>
      </c>
      <c r="B34" s="71" t="s">
        <v>0</v>
      </c>
      <c r="C34" s="95">
        <v>2016</v>
      </c>
      <c r="D34" s="95" t="s">
        <v>50</v>
      </c>
      <c r="E34" s="96" t="s">
        <v>362</v>
      </c>
      <c r="F34" s="96" t="s">
        <v>52</v>
      </c>
      <c r="G34" s="17" t="s">
        <v>366</v>
      </c>
      <c r="H34" s="97" t="s">
        <v>368</v>
      </c>
      <c r="I34" s="98">
        <v>42534</v>
      </c>
      <c r="J34" s="99">
        <v>185272.75</v>
      </c>
      <c r="K34" s="89">
        <v>1</v>
      </c>
      <c r="L34" s="90" t="s">
        <v>412</v>
      </c>
      <c r="M34" s="92" t="s">
        <v>166</v>
      </c>
    </row>
  </sheetData>
  <pageMargins left="0.7" right="0.7" top="0.75" bottom="0.75" header="0.3" footer="0.3"/>
  <pageSetup scale="67" fitToHeight="0"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workbookViewId="0">
      <selection activeCell="P4" sqref="P4"/>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140625" bestFit="1" customWidth="1"/>
    <col min="9" max="9" width="9.7109375" bestFit="1" customWidth="1"/>
    <col min="10" max="10" width="14" bestFit="1" customWidth="1"/>
    <col min="11" max="11" width="7" bestFit="1" customWidth="1"/>
    <col min="12" max="12" width="32.7109375" bestFit="1" customWidth="1"/>
    <col min="13" max="13" width="43.42578125" customWidth="1"/>
  </cols>
  <sheetData>
    <row r="1" spans="1:13" x14ac:dyDescent="0.25">
      <c r="B1" s="13"/>
      <c r="C1" s="13" t="s">
        <v>16</v>
      </c>
      <c r="D1" s="13"/>
      <c r="E1" s="13"/>
      <c r="F1" s="13"/>
      <c r="G1" s="9"/>
      <c r="H1" s="8"/>
      <c r="I1" s="8"/>
      <c r="J1" s="8"/>
      <c r="K1" s="8"/>
      <c r="L1" s="11"/>
      <c r="M1" s="12" t="s">
        <v>17</v>
      </c>
    </row>
    <row r="2" spans="1:13" x14ac:dyDescent="0.25">
      <c r="B2" s="13"/>
      <c r="C2" s="13" t="s">
        <v>18</v>
      </c>
      <c r="D2" s="13"/>
      <c r="E2" s="13"/>
      <c r="F2" s="13"/>
      <c r="G2" s="9"/>
      <c r="H2" s="8"/>
      <c r="I2" s="8"/>
      <c r="J2" s="8"/>
      <c r="K2" s="8"/>
      <c r="L2" s="9"/>
      <c r="M2" s="10" t="s">
        <v>472</v>
      </c>
    </row>
    <row r="3" spans="1:13" x14ac:dyDescent="0.25">
      <c r="B3" s="14"/>
      <c r="C3" s="14" t="s">
        <v>19</v>
      </c>
      <c r="D3" s="14"/>
      <c r="E3" s="14"/>
      <c r="F3" s="14"/>
      <c r="G3" s="9"/>
      <c r="H3" s="8"/>
      <c r="I3" s="8"/>
      <c r="J3" s="8"/>
      <c r="K3" s="8"/>
      <c r="L3" s="9"/>
      <c r="M3" s="10" t="s">
        <v>20</v>
      </c>
    </row>
    <row r="5" spans="1:13" x14ac:dyDescent="0.25">
      <c r="A5" s="4" t="s">
        <v>21</v>
      </c>
      <c r="B5" s="4" t="s">
        <v>8</v>
      </c>
      <c r="C5" t="s">
        <v>65</v>
      </c>
      <c r="D5" t="s">
        <v>66</v>
      </c>
      <c r="E5" t="s">
        <v>67</v>
      </c>
      <c r="F5" t="s">
        <v>103</v>
      </c>
      <c r="G5" s="5" t="s">
        <v>13</v>
      </c>
      <c r="H5" s="4" t="s">
        <v>11</v>
      </c>
      <c r="I5" s="4" t="s">
        <v>12</v>
      </c>
      <c r="J5" s="4" t="s">
        <v>14</v>
      </c>
      <c r="K5" s="4" t="s">
        <v>9</v>
      </c>
      <c r="L5" s="5" t="s">
        <v>10</v>
      </c>
      <c r="M5" s="5" t="s">
        <v>15</v>
      </c>
    </row>
    <row r="6" spans="1:13" ht="63.75" x14ac:dyDescent="0.25">
      <c r="A6" s="18">
        <v>1</v>
      </c>
      <c r="B6" s="71" t="s">
        <v>2</v>
      </c>
      <c r="C6" s="95">
        <v>2016</v>
      </c>
      <c r="D6" s="95" t="s">
        <v>50</v>
      </c>
      <c r="E6" s="96" t="s">
        <v>353</v>
      </c>
      <c r="F6" s="96" t="s">
        <v>422</v>
      </c>
      <c r="G6" s="17" t="s">
        <v>432</v>
      </c>
      <c r="H6" s="86" t="s">
        <v>444</v>
      </c>
      <c r="I6" s="98">
        <v>42557</v>
      </c>
      <c r="J6" s="99">
        <v>1193686.04</v>
      </c>
      <c r="K6" s="103">
        <v>1</v>
      </c>
      <c r="L6" s="74" t="s">
        <v>457</v>
      </c>
      <c r="M6" s="92" t="s">
        <v>469</v>
      </c>
    </row>
    <row r="7" spans="1:13" ht="25.5" x14ac:dyDescent="0.25">
      <c r="A7" s="18">
        <v>2</v>
      </c>
      <c r="B7" s="71" t="s">
        <v>4</v>
      </c>
      <c r="C7" s="95">
        <v>2016</v>
      </c>
      <c r="D7" s="95" t="s">
        <v>53</v>
      </c>
      <c r="E7" s="96" t="s">
        <v>416</v>
      </c>
      <c r="F7" s="96" t="s">
        <v>69</v>
      </c>
      <c r="G7" s="17" t="s">
        <v>428</v>
      </c>
      <c r="H7" s="97" t="s">
        <v>439</v>
      </c>
      <c r="I7" s="98">
        <v>42562</v>
      </c>
      <c r="J7" s="99">
        <v>44000</v>
      </c>
      <c r="K7" s="103">
        <v>1000</v>
      </c>
      <c r="L7" s="74" t="s">
        <v>452</v>
      </c>
      <c r="M7" s="92" t="s">
        <v>284</v>
      </c>
    </row>
    <row r="8" spans="1:13" ht="25.5" x14ac:dyDescent="0.25">
      <c r="A8" s="18">
        <v>3</v>
      </c>
      <c r="B8" s="71" t="s">
        <v>2</v>
      </c>
      <c r="C8" s="95">
        <v>2016</v>
      </c>
      <c r="D8" s="95" t="s">
        <v>50</v>
      </c>
      <c r="E8" s="96" t="s">
        <v>417</v>
      </c>
      <c r="F8" s="96" t="s">
        <v>71</v>
      </c>
      <c r="G8" s="17" t="s">
        <v>429</v>
      </c>
      <c r="H8" s="97">
        <v>3588</v>
      </c>
      <c r="I8" s="98">
        <v>42563</v>
      </c>
      <c r="J8" s="99">
        <v>80000</v>
      </c>
      <c r="K8" s="103">
        <v>1</v>
      </c>
      <c r="L8" s="74" t="s">
        <v>453</v>
      </c>
      <c r="M8" s="93" t="s">
        <v>464</v>
      </c>
    </row>
    <row r="9" spans="1:13" ht="26.25" x14ac:dyDescent="0.25">
      <c r="A9" s="18">
        <v>4</v>
      </c>
      <c r="B9" s="71" t="s">
        <v>4</v>
      </c>
      <c r="C9" s="95">
        <v>2016</v>
      </c>
      <c r="D9" s="95" t="s">
        <v>50</v>
      </c>
      <c r="E9" s="96" t="s">
        <v>414</v>
      </c>
      <c r="F9" s="96" t="s">
        <v>69</v>
      </c>
      <c r="G9" s="17" t="s">
        <v>427</v>
      </c>
      <c r="H9" s="97" t="s">
        <v>438</v>
      </c>
      <c r="I9" s="98">
        <v>42563</v>
      </c>
      <c r="J9" s="99">
        <v>48262</v>
      </c>
      <c r="K9" s="103">
        <v>4</v>
      </c>
      <c r="L9" s="74" t="s">
        <v>451</v>
      </c>
      <c r="M9" s="91" t="s">
        <v>463</v>
      </c>
    </row>
    <row r="10" spans="1:13" ht="25.5" x14ac:dyDescent="0.25">
      <c r="A10" s="18">
        <v>5</v>
      </c>
      <c r="B10" s="71" t="s">
        <v>22</v>
      </c>
      <c r="C10" s="95">
        <v>2016</v>
      </c>
      <c r="D10" s="95" t="s">
        <v>50</v>
      </c>
      <c r="E10" s="96" t="s">
        <v>414</v>
      </c>
      <c r="F10" s="96" t="s">
        <v>69</v>
      </c>
      <c r="G10" s="17" t="s">
        <v>424</v>
      </c>
      <c r="H10" s="97" t="s">
        <v>434</v>
      </c>
      <c r="I10" s="98">
        <v>42564</v>
      </c>
      <c r="J10" s="99">
        <v>46200</v>
      </c>
      <c r="K10" s="103">
        <v>16</v>
      </c>
      <c r="L10" s="74" t="s">
        <v>445</v>
      </c>
      <c r="M10" s="93" t="s">
        <v>459</v>
      </c>
    </row>
    <row r="11" spans="1:13" ht="25.5" x14ac:dyDescent="0.25">
      <c r="A11" s="18">
        <v>6</v>
      </c>
      <c r="B11" s="71" t="s">
        <v>22</v>
      </c>
      <c r="C11" s="95">
        <v>2016</v>
      </c>
      <c r="D11" s="95" t="s">
        <v>50</v>
      </c>
      <c r="E11" s="96" t="s">
        <v>414</v>
      </c>
      <c r="F11" s="96" t="s">
        <v>69</v>
      </c>
      <c r="G11" s="17" t="s">
        <v>424</v>
      </c>
      <c r="H11" s="97" t="s">
        <v>434</v>
      </c>
      <c r="I11" s="98">
        <v>42564</v>
      </c>
      <c r="J11" s="99">
        <v>46200</v>
      </c>
      <c r="K11" s="103">
        <v>16</v>
      </c>
      <c r="L11" s="74" t="s">
        <v>445</v>
      </c>
      <c r="M11" s="92" t="s">
        <v>459</v>
      </c>
    </row>
    <row r="12" spans="1:13" ht="25.5" x14ac:dyDescent="0.25">
      <c r="A12" s="18">
        <v>7</v>
      </c>
      <c r="B12" s="71" t="s">
        <v>2</v>
      </c>
      <c r="C12" s="95">
        <v>2016</v>
      </c>
      <c r="D12" s="95" t="s">
        <v>50</v>
      </c>
      <c r="E12" s="96" t="s">
        <v>414</v>
      </c>
      <c r="F12" s="96" t="s">
        <v>69</v>
      </c>
      <c r="G12" s="17" t="s">
        <v>424</v>
      </c>
      <c r="H12" s="97" t="s">
        <v>434</v>
      </c>
      <c r="I12" s="98">
        <v>42564</v>
      </c>
      <c r="J12" s="99">
        <v>172725</v>
      </c>
      <c r="K12" s="103">
        <v>10</v>
      </c>
      <c r="L12" s="74" t="s">
        <v>449</v>
      </c>
      <c r="M12" s="92" t="s">
        <v>461</v>
      </c>
    </row>
    <row r="13" spans="1:13" ht="25.5" x14ac:dyDescent="0.25">
      <c r="A13" s="18">
        <v>8</v>
      </c>
      <c r="B13" s="71" t="s">
        <v>4</v>
      </c>
      <c r="C13" s="95">
        <v>2016</v>
      </c>
      <c r="D13" s="95" t="s">
        <v>50</v>
      </c>
      <c r="E13" s="96" t="s">
        <v>414</v>
      </c>
      <c r="F13" s="96" t="s">
        <v>69</v>
      </c>
      <c r="G13" s="17" t="s">
        <v>424</v>
      </c>
      <c r="H13" s="97" t="s">
        <v>434</v>
      </c>
      <c r="I13" s="98">
        <v>42564</v>
      </c>
      <c r="J13" s="99">
        <v>19800</v>
      </c>
      <c r="K13" s="103">
        <v>4</v>
      </c>
      <c r="L13" s="74" t="s">
        <v>451</v>
      </c>
      <c r="M13" s="92" t="s">
        <v>463</v>
      </c>
    </row>
    <row r="14" spans="1:13" ht="25.5" x14ac:dyDescent="0.25">
      <c r="A14" s="18">
        <v>9</v>
      </c>
      <c r="B14" s="71" t="s">
        <v>22</v>
      </c>
      <c r="C14" s="95">
        <v>2016</v>
      </c>
      <c r="D14" s="95" t="s">
        <v>50</v>
      </c>
      <c r="E14" s="96" t="s">
        <v>414</v>
      </c>
      <c r="F14" s="96" t="s">
        <v>69</v>
      </c>
      <c r="G14" s="17" t="s">
        <v>425</v>
      </c>
      <c r="H14" s="97" t="s">
        <v>435</v>
      </c>
      <c r="I14" s="98">
        <v>42564</v>
      </c>
      <c r="J14" s="99">
        <v>51870</v>
      </c>
      <c r="K14" s="103">
        <v>16</v>
      </c>
      <c r="L14" s="74" t="s">
        <v>446</v>
      </c>
      <c r="M14" s="92" t="s">
        <v>459</v>
      </c>
    </row>
    <row r="15" spans="1:13" ht="25.5" x14ac:dyDescent="0.25">
      <c r="A15" s="18">
        <v>10</v>
      </c>
      <c r="B15" s="71" t="s">
        <v>2</v>
      </c>
      <c r="C15" s="95">
        <v>2016</v>
      </c>
      <c r="D15" s="95" t="s">
        <v>50</v>
      </c>
      <c r="E15" s="96" t="s">
        <v>114</v>
      </c>
      <c r="F15" s="96" t="s">
        <v>71</v>
      </c>
      <c r="G15" s="90" t="s">
        <v>425</v>
      </c>
      <c r="H15" s="97" t="s">
        <v>435</v>
      </c>
      <c r="I15" s="98">
        <v>42564</v>
      </c>
      <c r="J15" s="99">
        <v>51870</v>
      </c>
      <c r="K15" s="103">
        <v>1</v>
      </c>
      <c r="L15" s="74" t="s">
        <v>446</v>
      </c>
      <c r="M15" s="92" t="s">
        <v>178</v>
      </c>
    </row>
    <row r="16" spans="1:13" ht="38.25" x14ac:dyDescent="0.25">
      <c r="A16" s="18">
        <v>11</v>
      </c>
      <c r="B16" s="71" t="s">
        <v>64</v>
      </c>
      <c r="C16" s="95">
        <v>2016</v>
      </c>
      <c r="D16" s="95" t="s">
        <v>50</v>
      </c>
      <c r="E16" s="96" t="s">
        <v>413</v>
      </c>
      <c r="F16" s="96" t="s">
        <v>71</v>
      </c>
      <c r="G16" s="17" t="s">
        <v>423</v>
      </c>
      <c r="H16" s="97" t="s">
        <v>433</v>
      </c>
      <c r="I16" s="98">
        <v>42566</v>
      </c>
      <c r="J16" s="99">
        <v>1000000</v>
      </c>
      <c r="K16" s="103">
        <v>1</v>
      </c>
      <c r="L16" s="74" t="s">
        <v>470</v>
      </c>
      <c r="M16" s="92" t="s">
        <v>458</v>
      </c>
    </row>
    <row r="17" spans="1:13" x14ac:dyDescent="0.25">
      <c r="A17" s="18">
        <v>12</v>
      </c>
      <c r="B17" s="71" t="s">
        <v>2</v>
      </c>
      <c r="C17" s="95">
        <v>2016</v>
      </c>
      <c r="D17" s="95" t="s">
        <v>50</v>
      </c>
      <c r="E17" s="96" t="s">
        <v>415</v>
      </c>
      <c r="F17" s="96" t="s">
        <v>71</v>
      </c>
      <c r="G17" s="17" t="s">
        <v>426</v>
      </c>
      <c r="H17" s="97" t="s">
        <v>437</v>
      </c>
      <c r="I17" s="98">
        <v>42566</v>
      </c>
      <c r="J17" s="99">
        <v>41562</v>
      </c>
      <c r="K17" s="103">
        <v>10</v>
      </c>
      <c r="L17" s="74" t="s">
        <v>448</v>
      </c>
      <c r="M17" s="92" t="s">
        <v>460</v>
      </c>
    </row>
    <row r="18" spans="1:13" x14ac:dyDescent="0.25">
      <c r="A18" s="18">
        <v>13</v>
      </c>
      <c r="B18" s="71" t="s">
        <v>2</v>
      </c>
      <c r="C18" s="95">
        <v>2016</v>
      </c>
      <c r="D18" s="95" t="s">
        <v>50</v>
      </c>
      <c r="E18" s="96" t="s">
        <v>415</v>
      </c>
      <c r="F18" s="96" t="s">
        <v>71</v>
      </c>
      <c r="G18" s="17" t="s">
        <v>424</v>
      </c>
      <c r="H18" s="97" t="s">
        <v>436</v>
      </c>
      <c r="I18" s="98">
        <v>42569</v>
      </c>
      <c r="J18" s="99">
        <v>70200</v>
      </c>
      <c r="K18" s="103">
        <v>10</v>
      </c>
      <c r="L18" s="74" t="s">
        <v>447</v>
      </c>
      <c r="M18" s="92" t="s">
        <v>460</v>
      </c>
    </row>
    <row r="19" spans="1:13" ht="38.25" x14ac:dyDescent="0.25">
      <c r="A19" s="18">
        <v>14</v>
      </c>
      <c r="B19" s="71" t="s">
        <v>6</v>
      </c>
      <c r="C19" s="95">
        <v>2016</v>
      </c>
      <c r="D19" s="95" t="s">
        <v>50</v>
      </c>
      <c r="E19" s="96" t="s">
        <v>415</v>
      </c>
      <c r="F19" s="96" t="s">
        <v>71</v>
      </c>
      <c r="G19" s="17" t="s">
        <v>424</v>
      </c>
      <c r="H19" s="97" t="s">
        <v>436</v>
      </c>
      <c r="I19" s="98">
        <v>42569</v>
      </c>
      <c r="J19" s="99">
        <v>255675</v>
      </c>
      <c r="K19" s="103">
        <v>70</v>
      </c>
      <c r="L19" s="74" t="s">
        <v>450</v>
      </c>
      <c r="M19" s="92" t="s">
        <v>462</v>
      </c>
    </row>
    <row r="20" spans="1:13" ht="25.5" x14ac:dyDescent="0.25">
      <c r="A20" s="18">
        <v>15</v>
      </c>
      <c r="B20" s="71" t="s">
        <v>2</v>
      </c>
      <c r="C20" s="95">
        <v>2016</v>
      </c>
      <c r="D20" s="95" t="s">
        <v>50</v>
      </c>
      <c r="E20" s="96" t="s">
        <v>421</v>
      </c>
      <c r="F20" s="96" t="s">
        <v>69</v>
      </c>
      <c r="G20" s="17" t="s">
        <v>25</v>
      </c>
      <c r="H20" s="97" t="s">
        <v>443</v>
      </c>
      <c r="I20" s="98">
        <v>42570</v>
      </c>
      <c r="J20" s="99">
        <v>406513.96</v>
      </c>
      <c r="K20" s="103">
        <v>131</v>
      </c>
      <c r="L20" s="74" t="s">
        <v>471</v>
      </c>
      <c r="M20" s="92" t="s">
        <v>468</v>
      </c>
    </row>
    <row r="21" spans="1:13" ht="25.5" x14ac:dyDescent="0.25">
      <c r="A21" s="18">
        <v>16</v>
      </c>
      <c r="B21" s="71" t="s">
        <v>2</v>
      </c>
      <c r="C21" s="95">
        <v>2016</v>
      </c>
      <c r="D21" s="95" t="s">
        <v>50</v>
      </c>
      <c r="E21" s="96" t="s">
        <v>420</v>
      </c>
      <c r="F21" s="96" t="s">
        <v>69</v>
      </c>
      <c r="G21" s="17" t="s">
        <v>431</v>
      </c>
      <c r="H21" s="100" t="s">
        <v>442</v>
      </c>
      <c r="I21" s="98">
        <v>42571</v>
      </c>
      <c r="J21" s="99">
        <v>1894117.764</v>
      </c>
      <c r="K21" s="103">
        <v>1</v>
      </c>
      <c r="L21" s="74" t="s">
        <v>456</v>
      </c>
      <c r="M21" s="93" t="s">
        <v>467</v>
      </c>
    </row>
    <row r="22" spans="1:13" ht="25.5" x14ac:dyDescent="0.25">
      <c r="A22" s="18">
        <v>17</v>
      </c>
      <c r="B22" s="71" t="s">
        <v>2</v>
      </c>
      <c r="C22" s="95">
        <v>2016</v>
      </c>
      <c r="D22" s="95" t="s">
        <v>50</v>
      </c>
      <c r="E22" s="96" t="s">
        <v>419</v>
      </c>
      <c r="F22" s="96" t="s">
        <v>71</v>
      </c>
      <c r="G22" s="17" t="s">
        <v>83</v>
      </c>
      <c r="H22" s="97" t="s">
        <v>441</v>
      </c>
      <c r="I22" s="98">
        <v>42571</v>
      </c>
      <c r="J22" s="99">
        <v>428110.06160000002</v>
      </c>
      <c r="K22" s="103">
        <v>1</v>
      </c>
      <c r="L22" s="74" t="s">
        <v>455</v>
      </c>
      <c r="M22" s="92" t="s">
        <v>466</v>
      </c>
    </row>
    <row r="23" spans="1:13" ht="38.25" x14ac:dyDescent="0.25">
      <c r="A23" s="18">
        <v>18</v>
      </c>
      <c r="B23" s="71" t="s">
        <v>1</v>
      </c>
      <c r="C23" s="95">
        <v>2016</v>
      </c>
      <c r="D23" s="95" t="s">
        <v>50</v>
      </c>
      <c r="E23" s="96" t="s">
        <v>418</v>
      </c>
      <c r="F23" s="96" t="s">
        <v>71</v>
      </c>
      <c r="G23" s="17" t="s">
        <v>430</v>
      </c>
      <c r="H23" s="97" t="s">
        <v>440</v>
      </c>
      <c r="I23" s="98">
        <v>42578</v>
      </c>
      <c r="J23" s="99">
        <v>52000</v>
      </c>
      <c r="K23" s="103">
        <v>1</v>
      </c>
      <c r="L23" s="74" t="s">
        <v>454</v>
      </c>
      <c r="M23" s="92" t="s">
        <v>465</v>
      </c>
    </row>
  </sheetData>
  <pageMargins left="0.7" right="0.7" top="0.75" bottom="0.75" header="0.3" footer="0.3"/>
  <pageSetup scale="67" fitToHeight="0"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opLeftCell="A12" workbookViewId="0">
      <selection activeCell="G25" sqref="G25"/>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16.140625" bestFit="1" customWidth="1"/>
    <col min="9" max="9" width="9.85546875" bestFit="1" customWidth="1"/>
    <col min="10" max="10" width="16.5703125" bestFit="1" customWidth="1"/>
    <col min="11" max="11" width="7.140625" bestFit="1" customWidth="1"/>
    <col min="12" max="12" width="32.7109375" bestFit="1" customWidth="1"/>
    <col min="13" max="13" width="43.42578125" customWidth="1"/>
  </cols>
  <sheetData>
    <row r="1" spans="1:13" x14ac:dyDescent="0.25">
      <c r="B1" s="13"/>
      <c r="C1" s="13" t="s">
        <v>16</v>
      </c>
      <c r="D1" s="13"/>
      <c r="E1" s="13"/>
      <c r="F1" s="13"/>
      <c r="G1" s="9"/>
      <c r="H1" s="9"/>
      <c r="I1" s="8"/>
      <c r="J1" s="8"/>
      <c r="K1" s="8"/>
      <c r="L1" s="11"/>
      <c r="M1" s="12" t="s">
        <v>17</v>
      </c>
    </row>
    <row r="2" spans="1:13" x14ac:dyDescent="0.25">
      <c r="B2" s="13"/>
      <c r="C2" s="13" t="s">
        <v>18</v>
      </c>
      <c r="D2" s="13"/>
      <c r="E2" s="13"/>
      <c r="F2" s="13"/>
      <c r="G2" s="9"/>
      <c r="H2" s="9"/>
      <c r="I2" s="8"/>
      <c r="J2" s="8"/>
      <c r="K2" s="8"/>
      <c r="L2" s="9"/>
      <c r="M2" s="10" t="s">
        <v>473</v>
      </c>
    </row>
    <row r="3" spans="1:13" x14ac:dyDescent="0.25">
      <c r="B3" s="14"/>
      <c r="C3" s="14" t="s">
        <v>19</v>
      </c>
      <c r="D3" s="14"/>
      <c r="E3" s="14"/>
      <c r="F3" s="14"/>
      <c r="G3" s="9"/>
      <c r="H3" s="9"/>
      <c r="I3" s="8"/>
      <c r="J3" s="8"/>
      <c r="K3" s="8"/>
      <c r="L3" s="9"/>
      <c r="M3" s="10" t="s">
        <v>20</v>
      </c>
    </row>
    <row r="4" spans="1:13" x14ac:dyDescent="0.25">
      <c r="H4" s="3"/>
    </row>
    <row r="5" spans="1:13" x14ac:dyDescent="0.25">
      <c r="A5" s="4" t="s">
        <v>21</v>
      </c>
      <c r="B5" s="4" t="s">
        <v>8</v>
      </c>
      <c r="C5" t="s">
        <v>65</v>
      </c>
      <c r="D5" t="s">
        <v>66</v>
      </c>
      <c r="E5" t="s">
        <v>67</v>
      </c>
      <c r="F5" t="s">
        <v>103</v>
      </c>
      <c r="G5" s="5" t="s">
        <v>13</v>
      </c>
      <c r="H5" s="5" t="s">
        <v>11</v>
      </c>
      <c r="I5" s="4" t="s">
        <v>12</v>
      </c>
      <c r="J5" s="4" t="s">
        <v>14</v>
      </c>
      <c r="K5" s="4" t="s">
        <v>9</v>
      </c>
      <c r="L5" s="5" t="s">
        <v>10</v>
      </c>
      <c r="M5" s="5" t="s">
        <v>15</v>
      </c>
    </row>
    <row r="6" spans="1:13" ht="25.5" x14ac:dyDescent="0.25">
      <c r="A6" s="105">
        <v>1</v>
      </c>
      <c r="B6" s="90" t="s">
        <v>4</v>
      </c>
      <c r="C6" s="100">
        <v>2016</v>
      </c>
      <c r="D6" s="100" t="s">
        <v>50</v>
      </c>
      <c r="E6" s="114" t="s">
        <v>474</v>
      </c>
      <c r="F6" s="114" t="s">
        <v>69</v>
      </c>
      <c r="G6" s="90" t="s">
        <v>122</v>
      </c>
      <c r="H6" s="115">
        <v>0</v>
      </c>
      <c r="I6" s="101">
        <v>42663</v>
      </c>
      <c r="J6" s="102">
        <v>0</v>
      </c>
      <c r="K6" s="103">
        <v>1</v>
      </c>
      <c r="L6" s="90" t="s">
        <v>475</v>
      </c>
      <c r="M6" s="93" t="s">
        <v>476</v>
      </c>
    </row>
    <row r="7" spans="1:13" ht="38.25" x14ac:dyDescent="0.25">
      <c r="A7" s="105">
        <v>2</v>
      </c>
      <c r="B7" s="74" t="s">
        <v>2</v>
      </c>
      <c r="C7" s="100">
        <v>2016</v>
      </c>
      <c r="D7" s="100" t="s">
        <v>53</v>
      </c>
      <c r="E7" s="114" t="s">
        <v>477</v>
      </c>
      <c r="F7" s="114" t="s">
        <v>69</v>
      </c>
      <c r="G7" s="90" t="s">
        <v>44</v>
      </c>
      <c r="H7" s="115">
        <v>3602</v>
      </c>
      <c r="I7" s="101">
        <v>42583</v>
      </c>
      <c r="J7" s="102">
        <v>91200</v>
      </c>
      <c r="K7" s="103">
        <v>10</v>
      </c>
      <c r="L7" s="90" t="s">
        <v>478</v>
      </c>
      <c r="M7" s="93" t="s">
        <v>479</v>
      </c>
    </row>
    <row r="8" spans="1:13" ht="25.5" x14ac:dyDescent="0.25">
      <c r="A8" s="105">
        <v>3</v>
      </c>
      <c r="B8" s="74" t="s">
        <v>22</v>
      </c>
      <c r="C8" s="100">
        <v>2016</v>
      </c>
      <c r="D8" s="100" t="s">
        <v>50</v>
      </c>
      <c r="E8" s="114" t="s">
        <v>480</v>
      </c>
      <c r="F8" s="114" t="s">
        <v>52</v>
      </c>
      <c r="G8" s="116" t="s">
        <v>365</v>
      </c>
      <c r="H8" s="115">
        <v>3604</v>
      </c>
      <c r="I8" s="101">
        <v>42598</v>
      </c>
      <c r="J8" s="102">
        <v>120000</v>
      </c>
      <c r="K8" s="103">
        <v>1</v>
      </c>
      <c r="L8" s="90" t="s">
        <v>481</v>
      </c>
      <c r="M8" s="93" t="s">
        <v>482</v>
      </c>
    </row>
    <row r="9" spans="1:13" x14ac:dyDescent="0.25">
      <c r="A9" s="105">
        <v>4</v>
      </c>
      <c r="B9" s="74" t="s">
        <v>2</v>
      </c>
      <c r="C9" s="100">
        <v>2016</v>
      </c>
      <c r="D9" s="100" t="s">
        <v>53</v>
      </c>
      <c r="E9" s="114" t="s">
        <v>483</v>
      </c>
      <c r="F9" s="114" t="s">
        <v>52</v>
      </c>
      <c r="G9" s="90" t="s">
        <v>484</v>
      </c>
      <c r="H9" s="117" t="s">
        <v>485</v>
      </c>
      <c r="I9" s="101">
        <v>42598</v>
      </c>
      <c r="J9" s="102">
        <v>52174.06</v>
      </c>
      <c r="K9" s="103">
        <v>1</v>
      </c>
      <c r="L9" s="90" t="s">
        <v>486</v>
      </c>
      <c r="M9" s="93" t="s">
        <v>487</v>
      </c>
    </row>
    <row r="10" spans="1:13" ht="38.25" x14ac:dyDescent="0.25">
      <c r="A10" s="105">
        <v>5</v>
      </c>
      <c r="B10" s="74" t="s">
        <v>64</v>
      </c>
      <c r="C10" s="100">
        <v>2016</v>
      </c>
      <c r="D10" s="100" t="s">
        <v>50</v>
      </c>
      <c r="E10" s="114" t="s">
        <v>488</v>
      </c>
      <c r="F10" s="114" t="s">
        <v>71</v>
      </c>
      <c r="G10" s="90" t="s">
        <v>32</v>
      </c>
      <c r="H10" s="115">
        <v>3605</v>
      </c>
      <c r="I10" s="101">
        <v>42598</v>
      </c>
      <c r="J10" s="102">
        <v>2400000</v>
      </c>
      <c r="K10" s="103">
        <v>1</v>
      </c>
      <c r="L10" s="90" t="s">
        <v>489</v>
      </c>
      <c r="M10" s="118" t="s">
        <v>490</v>
      </c>
    </row>
    <row r="11" spans="1:13" ht="25.5" x14ac:dyDescent="0.25">
      <c r="A11" s="105">
        <v>6</v>
      </c>
      <c r="B11" s="74" t="s">
        <v>2</v>
      </c>
      <c r="C11" s="100">
        <v>2016</v>
      </c>
      <c r="D11" s="100" t="s">
        <v>50</v>
      </c>
      <c r="E11" s="114" t="s">
        <v>491</v>
      </c>
      <c r="F11" s="114" t="s">
        <v>69</v>
      </c>
      <c r="G11" s="90" t="s">
        <v>58</v>
      </c>
      <c r="H11" s="115">
        <v>3606</v>
      </c>
      <c r="I11" s="101">
        <v>42599</v>
      </c>
      <c r="J11" s="102">
        <v>7538300</v>
      </c>
      <c r="K11" s="103">
        <v>2</v>
      </c>
      <c r="L11" s="90" t="s">
        <v>492</v>
      </c>
      <c r="M11" s="93" t="s">
        <v>493</v>
      </c>
    </row>
    <row r="12" spans="1:13" ht="38.25" x14ac:dyDescent="0.25">
      <c r="A12" s="105">
        <v>7</v>
      </c>
      <c r="B12" s="74" t="s">
        <v>2</v>
      </c>
      <c r="C12" s="100">
        <v>2016</v>
      </c>
      <c r="D12" s="100" t="s">
        <v>50</v>
      </c>
      <c r="E12" s="114" t="s">
        <v>494</v>
      </c>
      <c r="F12" s="114" t="s">
        <v>71</v>
      </c>
      <c r="G12" s="90" t="s">
        <v>363</v>
      </c>
      <c r="H12" s="115">
        <v>3609</v>
      </c>
      <c r="I12" s="101">
        <v>42599</v>
      </c>
      <c r="J12" s="102">
        <v>279000</v>
      </c>
      <c r="K12" s="103">
        <v>1</v>
      </c>
      <c r="L12" s="90" t="s">
        <v>495</v>
      </c>
      <c r="M12" s="93" t="s">
        <v>496</v>
      </c>
    </row>
    <row r="13" spans="1:13" ht="25.5" x14ac:dyDescent="0.25">
      <c r="A13" s="105">
        <v>8</v>
      </c>
      <c r="B13" s="74" t="s">
        <v>4</v>
      </c>
      <c r="C13" s="100">
        <v>2016</v>
      </c>
      <c r="D13" s="18" t="s">
        <v>50</v>
      </c>
      <c r="E13" s="119" t="s">
        <v>497</v>
      </c>
      <c r="F13" s="114" t="s">
        <v>52</v>
      </c>
      <c r="G13" s="74" t="s">
        <v>25</v>
      </c>
      <c r="H13" s="115">
        <v>3613</v>
      </c>
      <c r="I13" s="101">
        <v>42600</v>
      </c>
      <c r="J13" s="102">
        <v>332693.59999999998</v>
      </c>
      <c r="K13" s="103">
        <v>1</v>
      </c>
      <c r="L13" s="90" t="s">
        <v>498</v>
      </c>
      <c r="M13" s="93" t="s">
        <v>274</v>
      </c>
    </row>
    <row r="14" spans="1:13" ht="25.5" x14ac:dyDescent="0.25">
      <c r="A14" s="105">
        <v>9</v>
      </c>
      <c r="B14" s="74" t="s">
        <v>0</v>
      </c>
      <c r="C14" s="100">
        <v>2016</v>
      </c>
      <c r="D14" s="100" t="s">
        <v>53</v>
      </c>
      <c r="E14" s="114" t="s">
        <v>499</v>
      </c>
      <c r="F14" s="114" t="s">
        <v>52</v>
      </c>
      <c r="G14" s="90" t="s">
        <v>25</v>
      </c>
      <c r="H14" s="117" t="s">
        <v>500</v>
      </c>
      <c r="I14" s="101">
        <v>42601</v>
      </c>
      <c r="J14" s="102">
        <v>23492.7</v>
      </c>
      <c r="K14" s="103">
        <v>1</v>
      </c>
      <c r="L14" s="90" t="s">
        <v>501</v>
      </c>
      <c r="M14" s="93" t="s">
        <v>502</v>
      </c>
    </row>
    <row r="15" spans="1:13" ht="25.5" x14ac:dyDescent="0.25">
      <c r="A15" s="105">
        <v>10</v>
      </c>
      <c r="B15" s="74" t="s">
        <v>4</v>
      </c>
      <c r="C15" s="100">
        <v>2016</v>
      </c>
      <c r="D15" s="18" t="s">
        <v>50</v>
      </c>
      <c r="E15" s="119" t="s">
        <v>497</v>
      </c>
      <c r="F15" s="114" t="s">
        <v>52</v>
      </c>
      <c r="G15" s="74" t="s">
        <v>31</v>
      </c>
      <c r="H15" s="115">
        <v>3615</v>
      </c>
      <c r="I15" s="101">
        <v>42601</v>
      </c>
      <c r="J15" s="102">
        <v>13834.34</v>
      </c>
      <c r="K15" s="103">
        <v>1</v>
      </c>
      <c r="L15" s="90" t="s">
        <v>503</v>
      </c>
      <c r="M15" s="93" t="s">
        <v>274</v>
      </c>
    </row>
    <row r="16" spans="1:13" ht="25.5" x14ac:dyDescent="0.25">
      <c r="A16" s="105">
        <v>11</v>
      </c>
      <c r="B16" s="74" t="s">
        <v>4</v>
      </c>
      <c r="C16" s="100">
        <v>2016</v>
      </c>
      <c r="D16" s="18" t="s">
        <v>50</v>
      </c>
      <c r="E16" s="119" t="s">
        <v>497</v>
      </c>
      <c r="F16" s="114" t="s">
        <v>52</v>
      </c>
      <c r="G16" s="74" t="s">
        <v>5</v>
      </c>
      <c r="H16" s="115">
        <v>3616</v>
      </c>
      <c r="I16" s="101">
        <v>42601</v>
      </c>
      <c r="J16" s="102">
        <v>60450</v>
      </c>
      <c r="K16" s="103">
        <v>31</v>
      </c>
      <c r="L16" s="90" t="s">
        <v>504</v>
      </c>
      <c r="M16" s="93" t="s">
        <v>274</v>
      </c>
    </row>
    <row r="17" spans="1:13" ht="38.25" x14ac:dyDescent="0.25">
      <c r="A17" s="105">
        <v>12</v>
      </c>
      <c r="B17" s="90" t="s">
        <v>6</v>
      </c>
      <c r="C17" s="100">
        <v>2016</v>
      </c>
      <c r="D17" s="100" t="s">
        <v>50</v>
      </c>
      <c r="E17" s="114" t="s">
        <v>505</v>
      </c>
      <c r="F17" s="114" t="s">
        <v>52</v>
      </c>
      <c r="G17" s="90" t="s">
        <v>506</v>
      </c>
      <c r="H17" s="115">
        <v>3617</v>
      </c>
      <c r="I17" s="101">
        <v>42604</v>
      </c>
      <c r="J17" s="102">
        <v>40000</v>
      </c>
      <c r="K17" s="103">
        <v>1</v>
      </c>
      <c r="L17" s="90" t="s">
        <v>507</v>
      </c>
      <c r="M17" s="93" t="s">
        <v>508</v>
      </c>
    </row>
    <row r="18" spans="1:13" ht="25.5" x14ac:dyDescent="0.25">
      <c r="A18" s="105">
        <v>13</v>
      </c>
      <c r="B18" s="74" t="s">
        <v>4</v>
      </c>
      <c r="C18" s="100">
        <v>2016</v>
      </c>
      <c r="D18" s="18" t="s">
        <v>50</v>
      </c>
      <c r="E18" s="119" t="s">
        <v>497</v>
      </c>
      <c r="F18" s="114" t="s">
        <v>52</v>
      </c>
      <c r="G18" s="74" t="s">
        <v>31</v>
      </c>
      <c r="H18" s="115">
        <v>3618</v>
      </c>
      <c r="I18" s="101">
        <v>42604</v>
      </c>
      <c r="J18" s="102">
        <v>59058.720000000001</v>
      </c>
      <c r="K18" s="103">
        <v>42</v>
      </c>
      <c r="L18" s="90" t="s">
        <v>509</v>
      </c>
      <c r="M18" s="93" t="s">
        <v>274</v>
      </c>
    </row>
    <row r="19" spans="1:13" ht="25.5" x14ac:dyDescent="0.25">
      <c r="A19" s="105">
        <v>14</v>
      </c>
      <c r="B19" s="74" t="s">
        <v>4</v>
      </c>
      <c r="C19" s="100">
        <v>2016</v>
      </c>
      <c r="D19" s="100" t="s">
        <v>50</v>
      </c>
      <c r="E19" s="114" t="s">
        <v>510</v>
      </c>
      <c r="F19" s="114"/>
      <c r="G19" s="90" t="s">
        <v>511</v>
      </c>
      <c r="H19" s="115">
        <v>3619</v>
      </c>
      <c r="I19" s="101">
        <v>42607</v>
      </c>
      <c r="J19" s="102">
        <v>75000</v>
      </c>
      <c r="K19" s="103">
        <v>1</v>
      </c>
      <c r="L19" s="90" t="s">
        <v>512</v>
      </c>
      <c r="M19" s="93" t="s">
        <v>476</v>
      </c>
    </row>
    <row r="20" spans="1:13" ht="25.5" x14ac:dyDescent="0.25">
      <c r="A20" s="105">
        <v>15</v>
      </c>
      <c r="B20" s="90" t="s">
        <v>2</v>
      </c>
      <c r="C20" s="100">
        <v>2016</v>
      </c>
      <c r="D20" s="100" t="s">
        <v>50</v>
      </c>
      <c r="E20" s="114" t="s">
        <v>513</v>
      </c>
      <c r="F20" s="114" t="s">
        <v>52</v>
      </c>
      <c r="G20" s="90" t="s">
        <v>3</v>
      </c>
      <c r="H20" s="115">
        <v>3621</v>
      </c>
      <c r="I20" s="101">
        <v>42613</v>
      </c>
      <c r="J20" s="102">
        <v>192490</v>
      </c>
      <c r="K20" s="103">
        <v>1</v>
      </c>
      <c r="L20" s="90" t="s">
        <v>514</v>
      </c>
      <c r="M20" s="93" t="s">
        <v>515</v>
      </c>
    </row>
    <row r="21" spans="1:13" ht="38.25" x14ac:dyDescent="0.25">
      <c r="A21" s="105">
        <v>16</v>
      </c>
      <c r="B21" s="74" t="s">
        <v>2</v>
      </c>
      <c r="C21" s="100">
        <v>2016</v>
      </c>
      <c r="D21" s="100" t="s">
        <v>50</v>
      </c>
      <c r="E21" s="114" t="s">
        <v>516</v>
      </c>
      <c r="F21" s="114" t="s">
        <v>71</v>
      </c>
      <c r="G21" s="90" t="s">
        <v>363</v>
      </c>
      <c r="H21" s="115">
        <v>3623</v>
      </c>
      <c r="I21" s="101">
        <v>42613</v>
      </c>
      <c r="J21" s="102">
        <v>309130</v>
      </c>
      <c r="K21" s="103">
        <v>1</v>
      </c>
      <c r="L21" s="90" t="s">
        <v>517</v>
      </c>
      <c r="M21" s="93" t="s">
        <v>518</v>
      </c>
    </row>
    <row r="22" spans="1:13" x14ac:dyDescent="0.25">
      <c r="A22" s="105">
        <v>17</v>
      </c>
      <c r="B22" s="90" t="s">
        <v>2</v>
      </c>
      <c r="C22" s="100">
        <v>2016</v>
      </c>
      <c r="D22" s="100" t="s">
        <v>50</v>
      </c>
      <c r="E22" s="114" t="s">
        <v>519</v>
      </c>
      <c r="F22" s="114" t="s">
        <v>52</v>
      </c>
      <c r="G22" s="90" t="s">
        <v>520</v>
      </c>
      <c r="H22" s="115">
        <v>3624</v>
      </c>
      <c r="I22" s="101">
        <v>42613</v>
      </c>
      <c r="J22" s="102">
        <v>233700</v>
      </c>
      <c r="K22" s="103">
        <v>1</v>
      </c>
      <c r="L22" s="90" t="s">
        <v>521</v>
      </c>
      <c r="M22" s="93" t="s">
        <v>522</v>
      </c>
    </row>
    <row r="23" spans="1:13" ht="38.25" x14ac:dyDescent="0.25">
      <c r="A23" s="105">
        <v>18</v>
      </c>
      <c r="B23" s="74" t="s">
        <v>4</v>
      </c>
      <c r="C23" s="100">
        <v>2016</v>
      </c>
      <c r="D23" s="100" t="s">
        <v>50</v>
      </c>
      <c r="E23" s="114" t="s">
        <v>54</v>
      </c>
      <c r="F23" s="114" t="s">
        <v>422</v>
      </c>
      <c r="G23" s="90" t="s">
        <v>38</v>
      </c>
      <c r="H23" s="115">
        <v>432016000300003</v>
      </c>
      <c r="I23" s="101">
        <v>42613</v>
      </c>
      <c r="J23" s="102">
        <v>184000</v>
      </c>
      <c r="K23" s="103">
        <v>1</v>
      </c>
      <c r="L23" s="90" t="s">
        <v>523</v>
      </c>
      <c r="M23" s="93" t="s">
        <v>524</v>
      </c>
    </row>
    <row r="24" spans="1:13" ht="25.5" x14ac:dyDescent="0.25">
      <c r="A24" s="105">
        <v>19</v>
      </c>
      <c r="B24" s="90" t="s">
        <v>4</v>
      </c>
      <c r="C24" s="100">
        <v>2016</v>
      </c>
      <c r="D24" s="100" t="s">
        <v>50</v>
      </c>
      <c r="E24" s="114" t="s">
        <v>54</v>
      </c>
      <c r="F24" s="114" t="s">
        <v>422</v>
      </c>
      <c r="G24" s="90" t="s">
        <v>38</v>
      </c>
      <c r="H24" s="120" t="s">
        <v>525</v>
      </c>
      <c r="I24" s="101">
        <v>42613</v>
      </c>
      <c r="J24" s="102">
        <v>184000</v>
      </c>
      <c r="K24" s="103">
        <v>1</v>
      </c>
      <c r="L24" s="90" t="s">
        <v>526</v>
      </c>
      <c r="M24" s="93" t="s">
        <v>527</v>
      </c>
    </row>
    <row r="25" spans="1:13" x14ac:dyDescent="0.25">
      <c r="A25" s="105">
        <v>20</v>
      </c>
      <c r="H25" s="3"/>
    </row>
  </sheetData>
  <pageMargins left="0.7" right="0.7" top="0.75" bottom="0.75" header="0.3" footer="0.3"/>
  <pageSetup scale="62" fitToHeight="0"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K3" sqref="K3"/>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7.28515625" style="3" customWidth="1"/>
    <col min="7" max="7" width="34" bestFit="1" customWidth="1"/>
    <col min="8" max="8" width="16.140625" bestFit="1" customWidth="1"/>
    <col min="9" max="9" width="9.85546875" bestFit="1" customWidth="1"/>
    <col min="10" max="10" width="16.5703125" bestFit="1" customWidth="1"/>
    <col min="11" max="11" width="7.140625" bestFit="1" customWidth="1"/>
    <col min="12" max="12" width="32.7109375" style="3" bestFit="1" customWidth="1"/>
    <col min="13" max="13" width="43.42578125" customWidth="1"/>
  </cols>
  <sheetData>
    <row r="1" spans="1:13" x14ac:dyDescent="0.25">
      <c r="B1" s="13"/>
      <c r="C1" s="13" t="s">
        <v>16</v>
      </c>
      <c r="D1" s="13"/>
      <c r="E1" s="13"/>
      <c r="F1" s="125"/>
      <c r="G1" s="9"/>
      <c r="H1" s="9"/>
      <c r="I1" s="8"/>
      <c r="J1" s="8"/>
      <c r="K1" s="8"/>
      <c r="L1" s="11"/>
      <c r="M1" s="12" t="s">
        <v>17</v>
      </c>
    </row>
    <row r="2" spans="1:13" x14ac:dyDescent="0.25">
      <c r="B2" s="13"/>
      <c r="C2" s="13" t="s">
        <v>18</v>
      </c>
      <c r="D2" s="13"/>
      <c r="E2" s="13"/>
      <c r="F2" s="125"/>
      <c r="G2" s="9"/>
      <c r="H2" s="9"/>
      <c r="I2" s="8"/>
      <c r="J2" s="8"/>
      <c r="K2" s="8"/>
      <c r="L2" s="9"/>
      <c r="M2" s="10" t="s">
        <v>528</v>
      </c>
    </row>
    <row r="3" spans="1:13" x14ac:dyDescent="0.25">
      <c r="B3" s="14"/>
      <c r="C3" s="14" t="s">
        <v>19</v>
      </c>
      <c r="D3" s="14"/>
      <c r="E3" s="14"/>
      <c r="F3" s="126"/>
      <c r="G3" s="9"/>
      <c r="H3" s="9"/>
      <c r="I3" s="8"/>
      <c r="J3" s="8"/>
      <c r="K3" s="8"/>
      <c r="L3" s="9"/>
      <c r="M3" s="10" t="s">
        <v>20</v>
      </c>
    </row>
    <row r="4" spans="1:13" x14ac:dyDescent="0.25">
      <c r="H4" s="3"/>
    </row>
    <row r="5" spans="1:13" ht="30" x14ac:dyDescent="0.25">
      <c r="A5" s="4" t="s">
        <v>21</v>
      </c>
      <c r="B5" s="4" t="s">
        <v>8</v>
      </c>
      <c r="C5" t="s">
        <v>65</v>
      </c>
      <c r="D5" t="s">
        <v>66</v>
      </c>
      <c r="E5" t="s">
        <v>67</v>
      </c>
      <c r="F5" s="3" t="s">
        <v>103</v>
      </c>
      <c r="G5" s="5" t="s">
        <v>13</v>
      </c>
      <c r="H5" s="5" t="s">
        <v>11</v>
      </c>
      <c r="I5" s="4" t="s">
        <v>12</v>
      </c>
      <c r="J5" s="4" t="s">
        <v>14</v>
      </c>
      <c r="K5" s="4" t="s">
        <v>9</v>
      </c>
      <c r="L5" s="5" t="s">
        <v>10</v>
      </c>
      <c r="M5" s="5" t="s">
        <v>15</v>
      </c>
    </row>
    <row r="6" spans="1:13" ht="25.5" x14ac:dyDescent="0.25">
      <c r="A6" s="105">
        <v>1</v>
      </c>
      <c r="B6" s="71" t="s">
        <v>2</v>
      </c>
      <c r="C6" s="95">
        <v>2016</v>
      </c>
      <c r="D6" s="95" t="s">
        <v>50</v>
      </c>
      <c r="E6" s="96" t="s">
        <v>51</v>
      </c>
      <c r="F6" s="85" t="s">
        <v>422</v>
      </c>
      <c r="G6" s="17" t="s">
        <v>27</v>
      </c>
      <c r="H6" s="97">
        <v>0</v>
      </c>
      <c r="I6" s="98">
        <v>0</v>
      </c>
      <c r="J6" s="99">
        <v>0</v>
      </c>
      <c r="K6" s="103">
        <v>1</v>
      </c>
      <c r="L6" s="90" t="s">
        <v>562</v>
      </c>
      <c r="M6" s="93" t="s">
        <v>583</v>
      </c>
    </row>
    <row r="7" spans="1:13" ht="25.5" x14ac:dyDescent="0.25">
      <c r="A7" s="105">
        <v>2</v>
      </c>
      <c r="B7" s="71" t="s">
        <v>2</v>
      </c>
      <c r="C7" s="95">
        <v>2016</v>
      </c>
      <c r="D7" s="95" t="s">
        <v>50</v>
      </c>
      <c r="E7" s="96" t="s">
        <v>51</v>
      </c>
      <c r="F7" s="85" t="s">
        <v>422</v>
      </c>
      <c r="G7" s="17" t="s">
        <v>27</v>
      </c>
      <c r="H7" s="97">
        <v>0</v>
      </c>
      <c r="I7" s="98">
        <v>0</v>
      </c>
      <c r="J7" s="99">
        <v>0</v>
      </c>
      <c r="K7" s="103">
        <v>1</v>
      </c>
      <c r="L7" s="90" t="s">
        <v>563</v>
      </c>
      <c r="M7" s="93" t="s">
        <v>584</v>
      </c>
    </row>
    <row r="8" spans="1:13" ht="25.5" x14ac:dyDescent="0.25">
      <c r="A8" s="105">
        <v>3</v>
      </c>
      <c r="B8" s="71" t="s">
        <v>1</v>
      </c>
      <c r="C8" s="95">
        <v>2016</v>
      </c>
      <c r="D8" s="95" t="s">
        <v>50</v>
      </c>
      <c r="E8" s="96" t="s">
        <v>536</v>
      </c>
      <c r="F8" s="85" t="s">
        <v>52</v>
      </c>
      <c r="G8" s="17" t="s">
        <v>545</v>
      </c>
      <c r="H8" s="97">
        <v>3625</v>
      </c>
      <c r="I8" s="98">
        <v>42636</v>
      </c>
      <c r="J8" s="99">
        <v>516037.5</v>
      </c>
      <c r="K8" s="103">
        <v>1</v>
      </c>
      <c r="L8" s="90" t="s">
        <v>564</v>
      </c>
      <c r="M8" s="93" t="s">
        <v>585</v>
      </c>
    </row>
    <row r="9" spans="1:13" ht="38.25" x14ac:dyDescent="0.25">
      <c r="A9" s="105">
        <v>4</v>
      </c>
      <c r="B9" s="73" t="s">
        <v>2</v>
      </c>
      <c r="C9" s="95">
        <v>2016</v>
      </c>
      <c r="D9" s="95" t="s">
        <v>50</v>
      </c>
      <c r="E9" s="96" t="s">
        <v>535</v>
      </c>
      <c r="F9" s="85" t="s">
        <v>71</v>
      </c>
      <c r="G9" s="17" t="s">
        <v>363</v>
      </c>
      <c r="H9" s="97">
        <v>3626</v>
      </c>
      <c r="I9" s="98">
        <v>42636</v>
      </c>
      <c r="J9" s="99">
        <v>167500</v>
      </c>
      <c r="K9" s="103">
        <v>1</v>
      </c>
      <c r="L9" s="90" t="s">
        <v>560</v>
      </c>
      <c r="M9" s="93" t="s">
        <v>581</v>
      </c>
    </row>
    <row r="10" spans="1:13" ht="25.5" x14ac:dyDescent="0.25">
      <c r="A10" s="105">
        <v>5</v>
      </c>
      <c r="B10" s="71" t="s">
        <v>22</v>
      </c>
      <c r="C10" s="95">
        <v>2016</v>
      </c>
      <c r="D10" s="95" t="s">
        <v>50</v>
      </c>
      <c r="E10" s="96" t="s">
        <v>530</v>
      </c>
      <c r="F10" s="85" t="s">
        <v>69</v>
      </c>
      <c r="G10" s="17" t="s">
        <v>542</v>
      </c>
      <c r="H10" s="97">
        <v>3627</v>
      </c>
      <c r="I10" s="98">
        <v>42640</v>
      </c>
      <c r="J10" s="99">
        <v>99691</v>
      </c>
      <c r="K10" s="103">
        <v>2</v>
      </c>
      <c r="L10" s="90" t="s">
        <v>555</v>
      </c>
      <c r="M10" s="93" t="s">
        <v>576</v>
      </c>
    </row>
    <row r="11" spans="1:13" ht="38.25" x14ac:dyDescent="0.25">
      <c r="A11" s="105">
        <v>6</v>
      </c>
      <c r="B11" s="71" t="s">
        <v>1</v>
      </c>
      <c r="C11" s="95">
        <v>2016</v>
      </c>
      <c r="D11" s="95" t="s">
        <v>50</v>
      </c>
      <c r="E11" s="96" t="s">
        <v>534</v>
      </c>
      <c r="F11" s="85" t="s">
        <v>422</v>
      </c>
      <c r="G11" s="17" t="s">
        <v>549</v>
      </c>
      <c r="H11" s="97">
        <v>132016000300010</v>
      </c>
      <c r="I11" s="98">
        <v>42641</v>
      </c>
      <c r="J11" s="99">
        <v>120394.40000000001</v>
      </c>
      <c r="K11" s="103">
        <v>1</v>
      </c>
      <c r="L11" s="90" t="s">
        <v>570</v>
      </c>
      <c r="M11" s="93" t="s">
        <v>590</v>
      </c>
    </row>
    <row r="12" spans="1:13" ht="25.5" x14ac:dyDescent="0.25">
      <c r="A12" s="105">
        <v>7</v>
      </c>
      <c r="B12" s="90" t="s">
        <v>6</v>
      </c>
      <c r="C12" s="95">
        <v>2016</v>
      </c>
      <c r="D12" s="95" t="s">
        <v>50</v>
      </c>
      <c r="E12" s="96" t="s">
        <v>70</v>
      </c>
      <c r="F12" s="85" t="s">
        <v>422</v>
      </c>
      <c r="G12" s="17" t="s">
        <v>552</v>
      </c>
      <c r="H12" s="97">
        <v>432016000300004</v>
      </c>
      <c r="I12" s="98">
        <v>42626</v>
      </c>
      <c r="J12" s="99">
        <v>349000</v>
      </c>
      <c r="K12" s="103">
        <v>1</v>
      </c>
      <c r="L12" s="90" t="s">
        <v>573</v>
      </c>
      <c r="M12" s="93" t="s">
        <v>593</v>
      </c>
    </row>
    <row r="13" spans="1:13" ht="38.25" x14ac:dyDescent="0.25">
      <c r="A13" s="105">
        <v>8</v>
      </c>
      <c r="B13" s="71" t="s">
        <v>6</v>
      </c>
      <c r="C13" s="95">
        <v>2016</v>
      </c>
      <c r="D13" s="95" t="s">
        <v>50</v>
      </c>
      <c r="E13" s="96" t="s">
        <v>78</v>
      </c>
      <c r="F13" s="85" t="s">
        <v>422</v>
      </c>
      <c r="G13" s="17" t="s">
        <v>544</v>
      </c>
      <c r="H13" s="123">
        <v>432016000300005</v>
      </c>
      <c r="I13" s="98">
        <v>42626</v>
      </c>
      <c r="J13" s="99">
        <v>260000</v>
      </c>
      <c r="K13" s="103">
        <v>1</v>
      </c>
      <c r="L13" s="90" t="s">
        <v>561</v>
      </c>
      <c r="M13" s="93" t="s">
        <v>582</v>
      </c>
    </row>
    <row r="14" spans="1:13" ht="25.5" x14ac:dyDescent="0.25">
      <c r="A14" s="105">
        <v>9</v>
      </c>
      <c r="B14" s="90" t="s">
        <v>1</v>
      </c>
      <c r="C14" s="95">
        <v>2016</v>
      </c>
      <c r="D14" s="95" t="s">
        <v>50</v>
      </c>
      <c r="E14" s="96" t="s">
        <v>539</v>
      </c>
      <c r="F14" s="85" t="s">
        <v>422</v>
      </c>
      <c r="G14" s="17" t="s">
        <v>550</v>
      </c>
      <c r="H14" s="123">
        <v>432016000300006</v>
      </c>
      <c r="I14" s="98">
        <v>42626</v>
      </c>
      <c r="J14" s="99">
        <v>157300</v>
      </c>
      <c r="K14" s="103">
        <v>1</v>
      </c>
      <c r="L14" s="90" t="s">
        <v>571</v>
      </c>
      <c r="M14" s="93" t="s">
        <v>591</v>
      </c>
    </row>
    <row r="15" spans="1:13" ht="38.25" x14ac:dyDescent="0.25">
      <c r="A15" s="105">
        <v>10</v>
      </c>
      <c r="B15" s="71" t="s">
        <v>64</v>
      </c>
      <c r="C15" s="95">
        <v>2016</v>
      </c>
      <c r="D15" s="95" t="s">
        <v>50</v>
      </c>
      <c r="E15" s="96" t="s">
        <v>529</v>
      </c>
      <c r="F15" s="85" t="s">
        <v>422</v>
      </c>
      <c r="G15" s="17" t="s">
        <v>541</v>
      </c>
      <c r="H15" s="97">
        <v>432016000300007</v>
      </c>
      <c r="I15" s="98">
        <v>42626</v>
      </c>
      <c r="J15" s="99">
        <v>7000000</v>
      </c>
      <c r="K15" s="103">
        <v>1</v>
      </c>
      <c r="L15" s="90" t="s">
        <v>554</v>
      </c>
      <c r="M15" s="93" t="s">
        <v>575</v>
      </c>
    </row>
    <row r="16" spans="1:13" ht="38.25" x14ac:dyDescent="0.25">
      <c r="A16" s="105">
        <v>11</v>
      </c>
      <c r="B16" s="71" t="s">
        <v>6</v>
      </c>
      <c r="C16" s="95">
        <v>2016</v>
      </c>
      <c r="D16" s="95" t="s">
        <v>50</v>
      </c>
      <c r="E16" s="96" t="s">
        <v>534</v>
      </c>
      <c r="F16" s="85" t="s">
        <v>422</v>
      </c>
      <c r="G16" s="17" t="s">
        <v>38</v>
      </c>
      <c r="H16" s="97">
        <v>432016000300008</v>
      </c>
      <c r="I16" s="98">
        <v>42641</v>
      </c>
      <c r="J16" s="99">
        <v>588000</v>
      </c>
      <c r="K16" s="103">
        <v>1</v>
      </c>
      <c r="L16" s="90" t="s">
        <v>559</v>
      </c>
      <c r="M16" s="93" t="s">
        <v>580</v>
      </c>
    </row>
    <row r="17" spans="1:13" ht="25.5" x14ac:dyDescent="0.25">
      <c r="A17" s="105">
        <v>12</v>
      </c>
      <c r="B17" s="71" t="s">
        <v>64</v>
      </c>
      <c r="C17" s="95">
        <v>2016</v>
      </c>
      <c r="D17" s="95" t="s">
        <v>50</v>
      </c>
      <c r="E17" s="96" t="s">
        <v>534</v>
      </c>
      <c r="F17" s="85" t="s">
        <v>538</v>
      </c>
      <c r="G17" s="17" t="s">
        <v>32</v>
      </c>
      <c r="H17" s="97">
        <v>432016000300009</v>
      </c>
      <c r="I17" s="98">
        <v>42641</v>
      </c>
      <c r="J17" s="99">
        <v>2160144</v>
      </c>
      <c r="K17" s="103">
        <v>2</v>
      </c>
      <c r="L17" s="90" t="s">
        <v>566</v>
      </c>
      <c r="M17" s="93" t="s">
        <v>587</v>
      </c>
    </row>
    <row r="18" spans="1:13" ht="25.5" x14ac:dyDescent="0.25">
      <c r="A18" s="105">
        <v>13</v>
      </c>
      <c r="B18" s="71" t="s">
        <v>64</v>
      </c>
      <c r="C18" s="95">
        <v>2016</v>
      </c>
      <c r="D18" s="95" t="s">
        <v>50</v>
      </c>
      <c r="E18" s="96" t="s">
        <v>534</v>
      </c>
      <c r="F18" s="85" t="s">
        <v>538</v>
      </c>
      <c r="G18" s="17" t="s">
        <v>32</v>
      </c>
      <c r="H18" s="97">
        <v>432016000300009</v>
      </c>
      <c r="I18" s="98">
        <v>42641</v>
      </c>
      <c r="J18" s="99">
        <v>4921840</v>
      </c>
      <c r="K18" s="103">
        <v>2</v>
      </c>
      <c r="L18" s="90" t="s">
        <v>567</v>
      </c>
      <c r="M18" s="93" t="s">
        <v>587</v>
      </c>
    </row>
    <row r="19" spans="1:13" ht="25.5" x14ac:dyDescent="0.25">
      <c r="A19" s="105">
        <v>14</v>
      </c>
      <c r="B19" s="106" t="s">
        <v>64</v>
      </c>
      <c r="C19" s="107">
        <v>2016</v>
      </c>
      <c r="D19" s="107" t="s">
        <v>50</v>
      </c>
      <c r="E19" s="108" t="s">
        <v>534</v>
      </c>
      <c r="F19" s="85" t="s">
        <v>538</v>
      </c>
      <c r="G19" s="109" t="s">
        <v>547</v>
      </c>
      <c r="H19" s="124">
        <v>432016000300011</v>
      </c>
      <c r="I19" s="110">
        <v>42643</v>
      </c>
      <c r="J19" s="111">
        <v>690480</v>
      </c>
      <c r="K19" s="112">
        <v>1</v>
      </c>
      <c r="L19" s="109" t="s">
        <v>568</v>
      </c>
      <c r="M19" s="93" t="s">
        <v>588</v>
      </c>
    </row>
    <row r="20" spans="1:13" ht="25.5" x14ac:dyDescent="0.25">
      <c r="A20" s="105">
        <v>15</v>
      </c>
      <c r="B20" s="71" t="s">
        <v>64</v>
      </c>
      <c r="C20" s="95">
        <v>2016</v>
      </c>
      <c r="D20" s="95" t="s">
        <v>50</v>
      </c>
      <c r="E20" s="96" t="s">
        <v>534</v>
      </c>
      <c r="F20" s="85" t="s">
        <v>538</v>
      </c>
      <c r="G20" s="17" t="s">
        <v>548</v>
      </c>
      <c r="H20" s="97">
        <v>432016000300012</v>
      </c>
      <c r="I20" s="98">
        <v>42643</v>
      </c>
      <c r="J20" s="99">
        <v>504000</v>
      </c>
      <c r="K20" s="103">
        <v>1</v>
      </c>
      <c r="L20" s="90" t="s">
        <v>569</v>
      </c>
      <c r="M20" s="93" t="s">
        <v>589</v>
      </c>
    </row>
    <row r="21" spans="1:13" ht="38.25" x14ac:dyDescent="0.25">
      <c r="A21" s="105">
        <v>16</v>
      </c>
      <c r="B21" s="90" t="s">
        <v>2</v>
      </c>
      <c r="C21" s="95">
        <v>2016</v>
      </c>
      <c r="D21" s="95" t="s">
        <v>50</v>
      </c>
      <c r="E21" s="96" t="s">
        <v>72</v>
      </c>
      <c r="F21" s="85" t="s">
        <v>422</v>
      </c>
      <c r="G21" s="17" t="s">
        <v>553</v>
      </c>
      <c r="H21" s="123">
        <v>432016000300013</v>
      </c>
      <c r="I21" s="98">
        <v>42643</v>
      </c>
      <c r="J21" s="99">
        <v>1200000</v>
      </c>
      <c r="K21" s="103">
        <v>1</v>
      </c>
      <c r="L21" s="90" t="s">
        <v>574</v>
      </c>
      <c r="M21" s="93" t="s">
        <v>594</v>
      </c>
    </row>
    <row r="22" spans="1:13" ht="38.25" x14ac:dyDescent="0.25">
      <c r="A22" s="105">
        <v>17</v>
      </c>
      <c r="B22" s="90" t="s">
        <v>0</v>
      </c>
      <c r="C22" s="95">
        <v>2016</v>
      </c>
      <c r="D22" s="95" t="s">
        <v>50</v>
      </c>
      <c r="E22" s="96" t="s">
        <v>68</v>
      </c>
      <c r="F22" s="85" t="s">
        <v>540</v>
      </c>
      <c r="G22" s="17" t="s">
        <v>551</v>
      </c>
      <c r="H22" s="123">
        <v>432016000300014</v>
      </c>
      <c r="I22" s="98">
        <v>42650</v>
      </c>
      <c r="J22" s="99">
        <v>3023541.12</v>
      </c>
      <c r="K22" s="103">
        <v>1</v>
      </c>
      <c r="L22" s="90" t="s">
        <v>572</v>
      </c>
      <c r="M22" s="93" t="s">
        <v>592</v>
      </c>
    </row>
    <row r="23" spans="1:13" ht="38.25" x14ac:dyDescent="0.25">
      <c r="A23" s="105">
        <v>18</v>
      </c>
      <c r="B23" s="71" t="s">
        <v>64</v>
      </c>
      <c r="C23" s="95">
        <v>2016</v>
      </c>
      <c r="D23" s="95" t="s">
        <v>50</v>
      </c>
      <c r="E23" s="96" t="s">
        <v>533</v>
      </c>
      <c r="F23" s="85" t="s">
        <v>422</v>
      </c>
      <c r="G23" s="17" t="s">
        <v>32</v>
      </c>
      <c r="H23" s="123">
        <v>432016000300015</v>
      </c>
      <c r="I23" s="98">
        <v>42654</v>
      </c>
      <c r="J23" s="99">
        <v>5271840</v>
      </c>
      <c r="K23" s="103">
        <v>1</v>
      </c>
      <c r="L23" s="90" t="s">
        <v>558</v>
      </c>
      <c r="M23" s="93" t="s">
        <v>579</v>
      </c>
    </row>
    <row r="24" spans="1:13" ht="38.25" x14ac:dyDescent="0.25">
      <c r="A24" s="105">
        <v>19</v>
      </c>
      <c r="B24" s="71" t="s">
        <v>4</v>
      </c>
      <c r="C24" s="95">
        <v>2016</v>
      </c>
      <c r="D24" s="95" t="s">
        <v>531</v>
      </c>
      <c r="E24" s="96" t="s">
        <v>353</v>
      </c>
      <c r="F24" s="85" t="s">
        <v>422</v>
      </c>
      <c r="G24" s="17" t="s">
        <v>220</v>
      </c>
      <c r="H24" s="97">
        <v>432016000300018</v>
      </c>
      <c r="I24" s="98">
        <v>42654</v>
      </c>
      <c r="J24" s="99">
        <v>90676612.209999993</v>
      </c>
      <c r="K24" s="103">
        <v>1</v>
      </c>
      <c r="L24" s="90" t="s">
        <v>556</v>
      </c>
      <c r="M24" s="93" t="s">
        <v>577</v>
      </c>
    </row>
    <row r="25" spans="1:13" ht="25.5" x14ac:dyDescent="0.25">
      <c r="A25" s="105">
        <v>20</v>
      </c>
      <c r="B25" s="71" t="s">
        <v>0</v>
      </c>
      <c r="C25" s="95">
        <v>2016</v>
      </c>
      <c r="D25" s="95" t="s">
        <v>50</v>
      </c>
      <c r="E25" s="96" t="s">
        <v>537</v>
      </c>
      <c r="F25" s="85" t="s">
        <v>422</v>
      </c>
      <c r="G25" s="17" t="s">
        <v>546</v>
      </c>
      <c r="H25" s="97">
        <v>432016000300020</v>
      </c>
      <c r="I25" s="98">
        <v>42657</v>
      </c>
      <c r="J25" s="99">
        <v>1125000</v>
      </c>
      <c r="K25" s="103">
        <v>3</v>
      </c>
      <c r="L25" s="90" t="s">
        <v>565</v>
      </c>
      <c r="M25" s="93" t="s">
        <v>586</v>
      </c>
    </row>
    <row r="26" spans="1:13" ht="26.25" x14ac:dyDescent="0.25">
      <c r="A26" s="105">
        <v>21</v>
      </c>
      <c r="B26" s="71" t="s">
        <v>64</v>
      </c>
      <c r="C26" s="95">
        <v>2016</v>
      </c>
      <c r="D26" s="95" t="s">
        <v>50</v>
      </c>
      <c r="E26" s="96" t="s">
        <v>533</v>
      </c>
      <c r="F26" s="85" t="s">
        <v>422</v>
      </c>
      <c r="G26" s="17" t="s">
        <v>543</v>
      </c>
      <c r="H26" s="123">
        <v>432016000300029</v>
      </c>
      <c r="I26" s="98">
        <v>42657</v>
      </c>
      <c r="J26" s="99">
        <v>1256640</v>
      </c>
      <c r="K26" s="103">
        <v>1</v>
      </c>
      <c r="L26" s="90" t="s">
        <v>557</v>
      </c>
      <c r="M26" s="118" t="s">
        <v>578</v>
      </c>
    </row>
  </sheetData>
  <pageMargins left="0.7" right="0.7" top="0.75" bottom="0.75" header="0.3" footer="0.3"/>
  <pageSetup scale="62" fitToHeight="0" orientation="landscape"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vt:lpstr>
      <vt:lpstr>FEB</vt:lpstr>
      <vt:lpstr>MAR</vt:lpstr>
      <vt:lpstr>ABR</vt:lpstr>
      <vt:lpstr>MAY</vt:lpstr>
      <vt:lpstr>JUN</vt:lpstr>
      <vt:lpstr>JUL</vt:lpstr>
      <vt:lpstr>AGO</vt:lpstr>
      <vt:lpstr>SET</vt:lpstr>
      <vt:lpstr>OCT</vt:lpstr>
      <vt:lpstr>NOV</vt:lpstr>
      <vt:lpstr>DIC</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Catalina Zúñiga Porras</cp:lastModifiedBy>
  <cp:lastPrinted>2017-01-10T17:10:22Z</cp:lastPrinted>
  <dcterms:created xsi:type="dcterms:W3CDTF">2014-02-26T14:44:50Z</dcterms:created>
  <dcterms:modified xsi:type="dcterms:W3CDTF">2017-05-15T20:42:29Z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