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urbina\Documents\2017\Modificación\"/>
    </mc:Choice>
  </mc:AlternateContent>
  <bookViews>
    <workbookView xWindow="0" yWindow="0" windowWidth="23970" windowHeight="8460"/>
  </bookViews>
  <sheets>
    <sheet name="Modificación Nº3" sheetId="2" r:id="rId1"/>
    <sheet name="Justificación Nº3" sheetId="3" r:id="rId2"/>
    <sheet name="Modificación Nº4 " sheetId="4" r:id="rId3"/>
    <sheet name="Justificación Nº4" sheetId="5" r:id="rId4"/>
  </sheets>
  <externalReferences>
    <externalReference r:id="rId5"/>
    <externalReference r:id="rId6"/>
  </externalReferences>
  <definedNames>
    <definedName name="_xlnm.Print_Area" localSheetId="1">'Justificación Nº3'!$A$1:$D$59</definedName>
    <definedName name="_xlnm.Print_Area" localSheetId="3">'Justificación Nº4'!$A$1:$D$44</definedName>
    <definedName name="_xlnm.Print_Area" localSheetId="0">'Modificación Nº3'!$A$1:$D$127</definedName>
    <definedName name="_xlnm.Print_Area" localSheetId="2">'Modificación Nº4 '!$A$1:$D$114</definedName>
    <definedName name="DATOS" localSheetId="1">[1]CUENTAS!$1:$1048576</definedName>
    <definedName name="DATOS" localSheetId="3">[1]CUENTAS!$1:$1048576</definedName>
    <definedName name="DATOS" localSheetId="0">[1]CUENTAS!$1:$1048576</definedName>
    <definedName name="DATOS" localSheetId="2">[1]CUENTAS!$1:$1048576</definedName>
    <definedName name="DATOS">[2]CUENTAS!$1:$1048576</definedName>
    <definedName name="Excel_BuiltIn_Print_Area_3" localSheetId="1">[1]MAYORIZACIÓN!#REF!</definedName>
    <definedName name="Excel_BuiltIn_Print_Area_3" localSheetId="3">[1]MAYORIZACIÓN!#REF!</definedName>
    <definedName name="Excel_BuiltIn_Print_Area_3" localSheetId="0">[1]MAYORIZACIÓN!#REF!</definedName>
    <definedName name="Excel_BuiltIn_Print_Area_3" localSheetId="2">[1]MAYORIZACIÓN!#REF!</definedName>
    <definedName name="Excel_BuiltIn_Print_Area_3">[2]MAYORIZACIÓN!#REF!</definedName>
    <definedName name="Excel_BuiltIn_Print_Titles_3" localSheetId="1">[1]MAYORIZACIÓN!#REF!</definedName>
    <definedName name="Excel_BuiltIn_Print_Titles_3" localSheetId="3">[1]MAYORIZACIÓN!#REF!</definedName>
    <definedName name="Excel_BuiltIn_Print_Titles_3" localSheetId="0">[1]MAYORIZACIÓN!#REF!</definedName>
    <definedName name="Excel_BuiltIn_Print_Titles_3" localSheetId="2">[1]MAYORIZACIÓN!#REF!</definedName>
    <definedName name="Excel_BuiltIn_Print_Titles_3">[2]MAYORIZACIÓN!#REF!</definedName>
    <definedName name="Excel_BuiltIn_Print_Titles_4" localSheetId="1">[1]CTAS!#REF!</definedName>
    <definedName name="Excel_BuiltIn_Print_Titles_4" localSheetId="3">[1]CTAS!#REF!</definedName>
    <definedName name="Excel_BuiltIn_Print_Titles_4" localSheetId="0">[1]CTAS!#REF!</definedName>
    <definedName name="Excel_BuiltIn_Print_Titles_4" localSheetId="2">[1]CTAS!#REF!</definedName>
    <definedName name="Excel_BuiltIn_Print_Titles_4">[2]CTAS!#REF!</definedName>
    <definedName name="_xlnm.Print_Titles" localSheetId="1">'Justificación Nº3'!$1:$8</definedName>
    <definedName name="_xlnm.Print_Titles" localSheetId="3">'Justificación Nº4'!$1:$8</definedName>
    <definedName name="_xlnm.Print_Titles" localSheetId="0">'Modificación Nº3'!$1:$3</definedName>
    <definedName name="_xlnm.Print_Titles" localSheetId="2">'Modificación Nº4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9" i="5" s="1"/>
  <c r="C15" i="5"/>
  <c r="C19" i="5"/>
  <c r="C25" i="5"/>
  <c r="D23" i="5" s="1"/>
  <c r="C29" i="5"/>
  <c r="D36" i="5"/>
  <c r="C38" i="5"/>
  <c r="C11" i="4"/>
  <c r="D9" i="4" s="1"/>
  <c r="C14" i="4"/>
  <c r="C19" i="4"/>
  <c r="D17" i="4" s="1"/>
  <c r="C22" i="4"/>
  <c r="C25" i="4"/>
  <c r="D28" i="4"/>
  <c r="C30" i="4"/>
  <c r="C33" i="4"/>
  <c r="C39" i="4"/>
  <c r="D37" i="4" s="1"/>
  <c r="C50" i="4"/>
  <c r="D48" i="4" s="1"/>
  <c r="C53" i="4"/>
  <c r="C60" i="4"/>
  <c r="D58" i="4" s="1"/>
  <c r="C66" i="4"/>
  <c r="C69" i="4"/>
  <c r="C73" i="4"/>
  <c r="C77" i="4"/>
  <c r="C80" i="4"/>
  <c r="C84" i="4"/>
  <c r="C90" i="4"/>
  <c r="D88" i="4" s="1"/>
  <c r="C95" i="4"/>
  <c r="C98" i="4"/>
  <c r="C103" i="4"/>
  <c r="D102" i="4" s="1"/>
  <c r="C110" i="4"/>
  <c r="D108" i="4" s="1"/>
  <c r="C11" i="3"/>
  <c r="C15" i="3"/>
  <c r="D9" i="3" s="1"/>
  <c r="C19" i="3"/>
  <c r="C23" i="3"/>
  <c r="C32" i="3"/>
  <c r="D30" i="3" s="1"/>
  <c r="C36" i="3"/>
  <c r="C40" i="3"/>
  <c r="C44" i="3"/>
  <c r="C50" i="3"/>
  <c r="D48" i="3" s="1"/>
  <c r="C54" i="3"/>
  <c r="D9" i="2"/>
  <c r="C11" i="2"/>
  <c r="C14" i="2"/>
  <c r="C19" i="2"/>
  <c r="C22" i="2"/>
  <c r="D17" i="2" s="1"/>
  <c r="D55" i="2" s="1"/>
  <c r="C25" i="2"/>
  <c r="C28" i="2"/>
  <c r="D32" i="2"/>
  <c r="C34" i="2"/>
  <c r="C37" i="2"/>
  <c r="C40" i="2"/>
  <c r="C43" i="2"/>
  <c r="C48" i="2"/>
  <c r="D46" i="2" s="1"/>
  <c r="C51" i="2"/>
  <c r="C63" i="2"/>
  <c r="D61" i="2" s="1"/>
  <c r="D127" i="2" s="1"/>
  <c r="R127" i="2" s="1"/>
  <c r="C66" i="2"/>
  <c r="C73" i="2"/>
  <c r="D71" i="2" s="1"/>
  <c r="C76" i="2"/>
  <c r="C79" i="2"/>
  <c r="C82" i="2"/>
  <c r="C86" i="2"/>
  <c r="C90" i="2"/>
  <c r="C93" i="2"/>
  <c r="C96" i="2"/>
  <c r="C103" i="2"/>
  <c r="D101" i="2" s="1"/>
  <c r="C108" i="2"/>
  <c r="C111" i="2"/>
  <c r="C116" i="2"/>
  <c r="D115" i="2" s="1"/>
  <c r="C123" i="2"/>
  <c r="D121" i="2" s="1"/>
  <c r="D43" i="5" l="1"/>
  <c r="D114" i="4"/>
  <c r="R114" i="4" s="1"/>
  <c r="D42" i="4"/>
  <c r="D59" i="3"/>
</calcChain>
</file>

<file path=xl/sharedStrings.xml><?xml version="1.0" encoding="utf-8"?>
<sst xmlns="http://schemas.openxmlformats.org/spreadsheetml/2006/main" count="390" uniqueCount="156">
  <si>
    <t>TOTAL REBAJOS</t>
  </si>
  <si>
    <t>Otras transferencias a personas</t>
  </si>
  <si>
    <t>6.02.99</t>
  </si>
  <si>
    <t>TRANSFERENCIAS CORRIENTES A PERSONAS</t>
  </si>
  <si>
    <t>TRANSFERENCIAS CORRIENTES</t>
  </si>
  <si>
    <t>Equipo y programas  de cómputo</t>
  </si>
  <si>
    <t>5.01.05</t>
  </si>
  <si>
    <t>Equipo y mobiliario de oficina</t>
  </si>
  <si>
    <t>5.01.04</t>
  </si>
  <si>
    <t>Equipo de comunicación</t>
  </si>
  <si>
    <t>5.01.03</t>
  </si>
  <si>
    <t>MAQUINARIA, EQUIPO Y MOBILIARIO</t>
  </si>
  <si>
    <t>5.01</t>
  </si>
  <si>
    <t>BIENES DURADEROS</t>
  </si>
  <si>
    <t>5</t>
  </si>
  <si>
    <t>Otros útiles, materiales y suministros</t>
  </si>
  <si>
    <t>2.99.99</t>
  </si>
  <si>
    <t>ÚTILES, MATERIALES Y SUMINISTROS  DIVERSOS</t>
  </si>
  <si>
    <t>2.99</t>
  </si>
  <si>
    <t>Repuestos y accesorios</t>
  </si>
  <si>
    <t>2.04.02</t>
  </si>
  <si>
    <t>HERRAMIENTAS, REPUESTOS Y ACCESORIOS</t>
  </si>
  <si>
    <t>2.04</t>
  </si>
  <si>
    <t>Otros productos químicos</t>
  </si>
  <si>
    <t>2.01.99</t>
  </si>
  <si>
    <t>Tintas, pinturas y diluyentes</t>
  </si>
  <si>
    <t>2.01.04</t>
  </si>
  <si>
    <t>Combustibles y lubricantes</t>
  </si>
  <si>
    <t>2.01.01</t>
  </si>
  <si>
    <t>PRODUCTOS QUÍMICOS Y CONEXOS</t>
  </si>
  <si>
    <t>2.01</t>
  </si>
  <si>
    <t>MATERIALES Y SUMINISTROS</t>
  </si>
  <si>
    <t>2</t>
  </si>
  <si>
    <t xml:space="preserve">Mantenimiento y reparación de equipo y mobiliario  de oficina </t>
  </si>
  <si>
    <t>1.08.07</t>
  </si>
  <si>
    <t xml:space="preserve">Mantenimiento y reparación de maquinaria y equipo de producción </t>
  </si>
  <si>
    <t>1.08.04</t>
  </si>
  <si>
    <t>Mantenimiento de edificios y locales</t>
  </si>
  <si>
    <t>1.08.01</t>
  </si>
  <si>
    <t>MANTENIMIENTO Y REPARACIÓN</t>
  </si>
  <si>
    <t>1.08</t>
  </si>
  <si>
    <t>Actividades de capacitación</t>
  </si>
  <si>
    <t>1.07.01</t>
  </si>
  <si>
    <t>CAPACITACIÓN Y PROTOCOLO</t>
  </si>
  <si>
    <t>1.07</t>
  </si>
  <si>
    <t>Seguros</t>
  </si>
  <si>
    <t>1.06.01</t>
  </si>
  <si>
    <t>SEGUROS, REASEGUROS Y OTRAS OBLIGACIONES</t>
  </si>
  <si>
    <t>1.06</t>
  </si>
  <si>
    <t>Viáticos dentro del país</t>
  </si>
  <si>
    <t>1.05.02</t>
  </si>
  <si>
    <t>Transporte dentro del país</t>
  </si>
  <si>
    <t>1.05.01</t>
  </si>
  <si>
    <t>GASTOS DE VIAJE Y DE TRANSPORTE</t>
  </si>
  <si>
    <t>1.05</t>
  </si>
  <si>
    <t>Otros servicios de gestión y apoyo</t>
  </si>
  <si>
    <t>1.04.99</t>
  </si>
  <si>
    <t>Servicios generales</t>
  </si>
  <si>
    <t>1.04.06</t>
  </si>
  <si>
    <t>SERVICIOS DE GESTIÓN Y APOYO</t>
  </si>
  <si>
    <t>1.04</t>
  </si>
  <si>
    <t xml:space="preserve">Impresión, encuadernación y otros </t>
  </si>
  <si>
    <t>1.03.03</t>
  </si>
  <si>
    <t>SERVICIOS COMERCIALES Y FINANCIEROS</t>
  </si>
  <si>
    <t>1.03</t>
  </si>
  <si>
    <t xml:space="preserve">Otros servicios básicos  </t>
  </si>
  <si>
    <t>1.02.99</t>
  </si>
  <si>
    <t>SERVICIOS BÁSICOS</t>
  </si>
  <si>
    <t>1.02</t>
  </si>
  <si>
    <t>Otros alquileres</t>
  </si>
  <si>
    <t>1.01.99</t>
  </si>
  <si>
    <t>ALQUILERES</t>
  </si>
  <si>
    <t>1.01</t>
  </si>
  <si>
    <t>SERVICIOS</t>
  </si>
  <si>
    <t>1</t>
  </si>
  <si>
    <t>Salario Escolar</t>
  </si>
  <si>
    <t>0.03.04</t>
  </si>
  <si>
    <t>Restricción al ejercicio liberal de la profesión</t>
  </si>
  <si>
    <t>0.03.02</t>
  </si>
  <si>
    <t>Retribución por años servidos</t>
  </si>
  <si>
    <t>0.03.01</t>
  </si>
  <si>
    <t>INCENTIVOS SALARIALES</t>
  </si>
  <si>
    <t>Sueldo para Cargos Fijos</t>
  </si>
  <si>
    <t>0.01.01</t>
  </si>
  <si>
    <t>REMUNERACIONES BASICAS</t>
  </si>
  <si>
    <t>REMUNERACIONES</t>
  </si>
  <si>
    <t>SUBPARTIDA</t>
  </si>
  <si>
    <t>CÓDIGO</t>
  </si>
  <si>
    <t>MONTO</t>
  </si>
  <si>
    <t xml:space="preserve"> </t>
  </si>
  <si>
    <t>DISMINUIR EGRESOS</t>
  </si>
  <si>
    <t>TOTAL AUMENTOS</t>
  </si>
  <si>
    <t>Edificios</t>
  </si>
  <si>
    <t>5.02.01</t>
  </si>
  <si>
    <t>CONSTRUCCIONES, ADICIONES Y MEJORAS</t>
  </si>
  <si>
    <t>5.02</t>
  </si>
  <si>
    <t>Equipo de transporte</t>
  </si>
  <si>
    <t>5.01.02</t>
  </si>
  <si>
    <t xml:space="preserve">Productos de papel, cartón e impresos </t>
  </si>
  <si>
    <t>2.99.03</t>
  </si>
  <si>
    <t>Herramientas e instrumentos</t>
  </si>
  <si>
    <t>2.04.01</t>
  </si>
  <si>
    <t>Materiales y productos de plástico</t>
  </si>
  <si>
    <t>2.03.06</t>
  </si>
  <si>
    <t>MATERIALES Y PRODUCTOS DE USO EN LA CONSTRUCCIÓN  Y MANTENIMIENTO</t>
  </si>
  <si>
    <t>2.03</t>
  </si>
  <si>
    <t xml:space="preserve">Mantenimiento y reparación de otros equipos </t>
  </si>
  <si>
    <t>1.08.99</t>
  </si>
  <si>
    <t>Mantenimiento y reparación de equipo de cómputo y sistemas de información</t>
  </si>
  <si>
    <t>1.08.08</t>
  </si>
  <si>
    <t>Información</t>
  </si>
  <si>
    <t>1.03.01</t>
  </si>
  <si>
    <t xml:space="preserve">Servicio de correo  </t>
  </si>
  <si>
    <t>1.02.03</t>
  </si>
  <si>
    <t>Recargo de funciones</t>
  </si>
  <si>
    <t>0.02.02</t>
  </si>
  <si>
    <t>REMUNERACIONES EVENTUALES</t>
  </si>
  <si>
    <t>Suplencias</t>
  </si>
  <si>
    <t>0.01.05</t>
  </si>
  <si>
    <t>AUMENTAR EGRESOS</t>
  </si>
  <si>
    <t>MODIFICACIÓN  PRESUPUESTARIA  No.3 -2017</t>
  </si>
  <si>
    <t>JUNTA ADMINISTRATIVA DEL ARCHIVO NACIONAL</t>
  </si>
  <si>
    <t>Recursos para reforzar la subpartida de Edificios para utilizar en el  proyecto construcción de la IV Etapa del edificio del Archivo Nacional.</t>
  </si>
  <si>
    <t xml:space="preserve">Es necesario realizar la compra de carretillas para el traslado de documentos tanto en el departamento de Archivo Notarial como hacia otras oficinas de la Institución. </t>
  </si>
  <si>
    <t>Recursos para reforzar la subpartida para adquirir entre otros productos, libros solicitados por la Unidad de Asesoría Jurídica (dos leyes de Contratación Administrativa y su reglamento, una Ley General de la Administración Pública y dos leyes de la Reforma Procesal Laboral; todas en sus versiones actualizadas).</t>
  </si>
  <si>
    <t>Se requieren completar los recursos faltantes para la compra de la espátula eléctrica.</t>
  </si>
  <si>
    <t>Compra de un rollo de 100 metros de plástico para las exposiciones itinerantes.</t>
  </si>
  <si>
    <t>Se requieren recursos para completar la compra en tintas para la auditoría.</t>
  </si>
  <si>
    <t>Pago de mantenimiento  de la  cámara fotográfica.</t>
  </si>
  <si>
    <t>Para realizar el pago de mantenimiento  de escáner.</t>
  </si>
  <si>
    <t xml:space="preserve">Para realizar una segunda contratación para apoyar los servicios de la Biblioteca. </t>
  </si>
  <si>
    <t xml:space="preserve">Recursos necesarios para colocar dos rótulos informativos verticales, en los espacios de parqueo para personas usuarias con discapacidad, esto es  necesario para cumplir con la meta del plan operativo de la Comisión Institucional de Accesibilidad y Discapacidad y Plan Operativo Institucional. </t>
  </si>
  <si>
    <t>Se requieren recursos para reforzar los servicios de correo.</t>
  </si>
  <si>
    <t>MODIFICACIÓN  PRESUPUESTARIA  No. 3-2017</t>
  </si>
  <si>
    <t>Actividades protocolarias y sociales</t>
  </si>
  <si>
    <t>1.07.02</t>
  </si>
  <si>
    <t>Viáticos en el exterior</t>
  </si>
  <si>
    <t>1.05.04</t>
  </si>
  <si>
    <t>Transporte en el exterior</t>
  </si>
  <si>
    <t>1.05.03</t>
  </si>
  <si>
    <t>Reintegros o devoluciones</t>
  </si>
  <si>
    <t>6.06.02</t>
  </si>
  <si>
    <t>OTRAS TRANSFERENCIAS CORRIENTES AL SECTO</t>
  </si>
  <si>
    <t>Utiles y materiales de oficina y cómputo</t>
  </si>
  <si>
    <t>2.99.01</t>
  </si>
  <si>
    <t>Servicios de transferencia electrónica de información</t>
  </si>
  <si>
    <t>1.03.07</t>
  </si>
  <si>
    <t>MODIFICACIÓN  PRESUPUESTARIA  No.4 -2017</t>
  </si>
  <si>
    <t>Para realizar la devolución de recursos que soliciten notarios por el servicio INDEX o por compra equivocada de timbre de Archivo Nacional.</t>
  </si>
  <si>
    <t>Compra de papelería necesaria para la operación de la Dirección General y sus Unidades asesoras.</t>
  </si>
  <si>
    <t>Compra de útiles y materiales de oficina necesarios para la operación de la Dirección General y sus Unidades asesoras.</t>
  </si>
  <si>
    <t xml:space="preserve">Compra de tintas y tóner necesaria para la operación de los departamentos de la Institución. </t>
  </si>
  <si>
    <t>Descripción y digitación de registros de tomos de protocolos notariales del período 1911-1925 (primera etapa).</t>
  </si>
  <si>
    <t>Digitalización de audiovisuales con valor científico cultural.</t>
  </si>
  <si>
    <t>Para la contratación de eliminación de documentos en el Departamento Servicios Archivísticos Externos y en el Archivo Central, dado que este requiere espacio para continuar con el programa de transferencias.</t>
  </si>
  <si>
    <t>MODIFICACIÓN  PRESUPUESTARIA  No. 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</si>
</sst>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 _P_t_s_-;\-* #,##0.00\ _P_t_s_-;_-* \-??\ _P_t_s_-;_-@_-"/>
    <numFmt numFmtId="165" formatCode="#,##0.0"/>
    <numFmt numFmtId="166" formatCode="_(* #,##0.00_);_(* \(#,##0.00\);_(* &quot;-&quot;??_);_(@_)"/>
  </numFmts>
  <fonts count="8" x14ac:knownFonts="1">
    <font>
      <sz val="11"/>
      <color theme="1"/>
      <name val="Calibri"/>
      <family val="2"/>
      <scheme val="minor"/>
    </font>
    <font>
      <sz val="10"/>
      <name val="Arial"/>
      <family val="2"/>
    </font>
    <font>
      <sz val="10"/>
      <name val="Tahoma"/>
      <family val="2"/>
    </font>
    <font>
      <b/>
      <sz val="10"/>
      <name val="Tahoma"/>
      <family val="2"/>
    </font>
    <font>
      <b/>
      <u/>
      <sz val="10"/>
      <name val="Tahoma"/>
      <family val="2"/>
    </font>
    <font>
      <sz val="10"/>
      <name val="Arial"/>
    </font>
    <font>
      <b/>
      <sz val="11"/>
      <name val="Tahoma"/>
      <family val="2"/>
    </font>
    <font>
      <i/>
      <sz val="10"/>
      <name val="Tahoma"/>
      <family val="2"/>
    </font>
  </fonts>
  <fills count="4">
    <fill>
      <patternFill patternType="none"/>
    </fill>
    <fill>
      <patternFill patternType="gray125"/>
    </fill>
    <fill>
      <patternFill patternType="solid">
        <fgColor indexed="9"/>
        <bgColor indexed="26"/>
      </patternFill>
    </fill>
    <fill>
      <patternFill patternType="solid">
        <fgColor indexed="13"/>
        <bgColor indexed="26"/>
      </patternFill>
    </fill>
  </fills>
  <borders count="3">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164" fontId="1" fillId="0" borderId="0" applyFill="0" applyBorder="0" applyAlignment="0" applyProtection="0"/>
    <xf numFmtId="9" fontId="5" fillId="0" borderId="0" applyFill="0" applyBorder="0" applyAlignment="0" applyProtection="0"/>
    <xf numFmtId="0" fontId="5" fillId="0" borderId="0"/>
    <xf numFmtId="166" fontId="5" fillId="0" borderId="0" applyFont="0" applyFill="0" applyBorder="0" applyAlignment="0" applyProtection="0"/>
  </cellStyleXfs>
  <cellXfs count="50">
    <xf numFmtId="0" fontId="0" fillId="0" borderId="0" xfId="0"/>
    <xf numFmtId="0" fontId="2" fillId="2" borderId="0" xfId="1" applyFont="1" applyFill="1"/>
    <xf numFmtId="0" fontId="2" fillId="2" borderId="0" xfId="1" applyFont="1" applyFill="1" applyAlignment="1">
      <alignment horizontal="right"/>
    </xf>
    <xf numFmtId="4" fontId="2" fillId="2" borderId="0" xfId="1" applyNumberFormat="1" applyFont="1" applyFill="1"/>
    <xf numFmtId="164" fontId="2" fillId="2" borderId="0" xfId="2" applyFont="1" applyFill="1" applyBorder="1" applyAlignment="1" applyProtection="1"/>
    <xf numFmtId="164" fontId="3" fillId="2" borderId="0" xfId="2" applyFont="1" applyFill="1" applyBorder="1" applyAlignment="1" applyProtection="1">
      <alignment horizontal="center"/>
    </xf>
    <xf numFmtId="0" fontId="2" fillId="2" borderId="0" xfId="1" applyFont="1" applyFill="1" applyAlignment="1">
      <alignment horizontal="left" wrapText="1"/>
    </xf>
    <xf numFmtId="0" fontId="2" fillId="2" borderId="0" xfId="1" applyFont="1" applyFill="1" applyAlignment="1">
      <alignment horizontal="left"/>
    </xf>
    <xf numFmtId="43" fontId="2" fillId="2" borderId="0" xfId="1" applyNumberFormat="1" applyFont="1" applyFill="1"/>
    <xf numFmtId="164" fontId="3" fillId="2" borderId="1" xfId="2" applyFont="1" applyFill="1" applyBorder="1" applyAlignment="1" applyProtection="1">
      <alignment horizontal="center"/>
    </xf>
    <xf numFmtId="0" fontId="3" fillId="2" borderId="0" xfId="1" applyFont="1" applyFill="1" applyBorder="1" applyAlignment="1">
      <alignment horizontal="left" wrapText="1"/>
    </xf>
    <xf numFmtId="0" fontId="2" fillId="2" borderId="0" xfId="1" applyFont="1" applyFill="1" applyAlignment="1">
      <alignment horizontal="center"/>
    </xf>
    <xf numFmtId="164" fontId="2" fillId="2" borderId="0" xfId="2" applyFont="1" applyFill="1" applyBorder="1" applyAlignment="1" applyProtection="1">
      <alignment horizontal="center"/>
    </xf>
    <xf numFmtId="0" fontId="3" fillId="2" borderId="0" xfId="1" applyFont="1" applyFill="1" applyAlignment="1">
      <alignment horizontal="left" wrapText="1"/>
    </xf>
    <xf numFmtId="0" fontId="3" fillId="2" borderId="0" xfId="1" applyFont="1" applyFill="1" applyAlignment="1">
      <alignment horizontal="left"/>
    </xf>
    <xf numFmtId="164" fontId="3" fillId="2" borderId="0" xfId="1" applyNumberFormat="1" applyFont="1" applyFill="1" applyAlignment="1">
      <alignment horizontal="center"/>
    </xf>
    <xf numFmtId="0" fontId="3" fillId="2" borderId="0" xfId="1" applyFont="1" applyFill="1" applyAlignment="1">
      <alignment horizontal="center"/>
    </xf>
    <xf numFmtId="0" fontId="3" fillId="2" borderId="0" xfId="1" applyFont="1" applyFill="1" applyAlignment="1">
      <alignment horizontal="left" vertical="distributed" wrapText="1"/>
    </xf>
    <xf numFmtId="0" fontId="3" fillId="2" borderId="0" xfId="1" applyFont="1" applyFill="1" applyAlignment="1">
      <alignment horizontal="left" vertical="distributed"/>
    </xf>
    <xf numFmtId="165" fontId="2" fillId="2" borderId="0" xfId="1" applyNumberFormat="1" applyFont="1" applyFill="1" applyAlignment="1">
      <alignment horizontal="left"/>
    </xf>
    <xf numFmtId="0" fontId="3" fillId="2" borderId="0" xfId="1" applyFont="1" applyFill="1" applyBorder="1" applyAlignment="1">
      <alignment horizontal="left"/>
    </xf>
    <xf numFmtId="0" fontId="4" fillId="2" borderId="0" xfId="1" applyFont="1" applyFill="1" applyBorder="1" applyAlignment="1">
      <alignment horizontal="left"/>
    </xf>
    <xf numFmtId="164" fontId="2" fillId="2" borderId="0" xfId="1" applyNumberFormat="1" applyFont="1" applyFill="1"/>
    <xf numFmtId="0" fontId="2" fillId="2" borderId="0" xfId="1" applyFont="1" applyFill="1" applyAlignment="1">
      <alignment horizontal="left" vertical="distributed"/>
    </xf>
    <xf numFmtId="0" fontId="2" fillId="2" borderId="2" xfId="1" applyFont="1" applyFill="1" applyBorder="1"/>
    <xf numFmtId="0" fontId="2" fillId="2" borderId="2" xfId="1" applyFont="1" applyFill="1" applyBorder="1" applyAlignment="1">
      <alignment horizontal="right"/>
    </xf>
    <xf numFmtId="4" fontId="2" fillId="2" borderId="2" xfId="1" applyNumberFormat="1" applyFont="1" applyFill="1" applyBorder="1"/>
    <xf numFmtId="9" fontId="5" fillId="2" borderId="2" xfId="3" applyFill="1" applyBorder="1" applyAlignment="1">
      <alignment horizontal="right"/>
    </xf>
    <xf numFmtId="9" fontId="5" fillId="2" borderId="2" xfId="3" applyFill="1" applyBorder="1"/>
    <xf numFmtId="3" fontId="2" fillId="3" borderId="2" xfId="1" applyNumberFormat="1" applyFont="1" applyFill="1" applyBorder="1" applyAlignment="1">
      <alignment horizontal="right"/>
    </xf>
    <xf numFmtId="3" fontId="2" fillId="3" borderId="2" xfId="1" applyNumberFormat="1" applyFont="1" applyFill="1" applyBorder="1"/>
    <xf numFmtId="49" fontId="4" fillId="2" borderId="0" xfId="1" applyNumberFormat="1" applyFont="1" applyFill="1" applyBorder="1" applyAlignment="1">
      <alignment horizontal="center"/>
    </xf>
    <xf numFmtId="49" fontId="4" fillId="2" borderId="0" xfId="1" applyNumberFormat="1" applyFont="1" applyFill="1" applyBorder="1" applyAlignment="1">
      <alignment horizontal="left"/>
    </xf>
    <xf numFmtId="0" fontId="3" fillId="2" borderId="0" xfId="1" applyFont="1" applyFill="1"/>
    <xf numFmtId="0" fontId="3" fillId="2" borderId="0" xfId="1" applyFont="1" applyFill="1" applyAlignment="1">
      <alignment horizontal="right"/>
    </xf>
    <xf numFmtId="4" fontId="3" fillId="2" borderId="0" xfId="1" applyNumberFormat="1" applyFont="1" applyFill="1"/>
    <xf numFmtId="164" fontId="3" fillId="2" borderId="0" xfId="2" applyFont="1" applyFill="1" applyBorder="1" applyAlignment="1" applyProtection="1"/>
    <xf numFmtId="0" fontId="2" fillId="2" borderId="0" xfId="1" applyFont="1" applyFill="1" applyAlignment="1">
      <alignment wrapText="1"/>
    </xf>
    <xf numFmtId="49" fontId="2" fillId="2" borderId="0" xfId="1" applyNumberFormat="1" applyFont="1" applyFill="1" applyAlignment="1">
      <alignment horizontal="left" vertical="distributed"/>
    </xf>
    <xf numFmtId="0" fontId="7" fillId="2" borderId="0" xfId="1" applyFont="1" applyFill="1" applyAlignment="1">
      <alignment horizontal="left" wrapText="1"/>
    </xf>
    <xf numFmtId="165" fontId="2" fillId="2" borderId="0" xfId="1" applyNumberFormat="1" applyFont="1" applyFill="1" applyAlignment="1">
      <alignment horizontal="left" vertical="distributed"/>
    </xf>
    <xf numFmtId="165" fontId="2" fillId="2" borderId="0" xfId="1" applyNumberFormat="1" applyFont="1" applyFill="1" applyAlignment="1">
      <alignment horizontal="left" vertical="top"/>
    </xf>
    <xf numFmtId="49" fontId="7" fillId="2" borderId="0" xfId="1" applyNumberFormat="1" applyFont="1" applyFill="1" applyAlignment="1">
      <alignment horizontal="justify" vertical="distributed"/>
    </xf>
    <xf numFmtId="0" fontId="2" fillId="2" borderId="0" xfId="1" applyFont="1" applyFill="1" applyAlignment="1"/>
    <xf numFmtId="0" fontId="3" fillId="2" borderId="0" xfId="1" applyFont="1" applyFill="1" applyAlignment="1"/>
    <xf numFmtId="165" fontId="2" fillId="2" borderId="0" xfId="1" applyNumberFormat="1" applyFont="1" applyFill="1" applyAlignment="1"/>
    <xf numFmtId="0" fontId="3" fillId="2" borderId="0" xfId="1" applyFont="1" applyFill="1" applyBorder="1" applyAlignment="1"/>
    <xf numFmtId="0" fontId="4" fillId="2" borderId="0" xfId="1" applyFont="1" applyFill="1" applyBorder="1" applyAlignment="1"/>
    <xf numFmtId="49" fontId="4" fillId="2" borderId="0" xfId="1" applyNumberFormat="1" applyFont="1" applyFill="1" applyBorder="1" applyAlignment="1"/>
    <xf numFmtId="0" fontId="6" fillId="2" borderId="0" xfId="1" applyFont="1" applyFill="1" applyBorder="1" applyAlignment="1">
      <alignment horizontal="center"/>
    </xf>
  </cellXfs>
  <cellStyles count="6">
    <cellStyle name="Millares 2" xfId="2"/>
    <cellStyle name="Millares 3" xfId="5"/>
    <cellStyle name="Normal" xfId="0" builtinId="0"/>
    <cellStyle name="Normal 2" xfId="1"/>
    <cellStyle name="Normal 3" xfId="4"/>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Documents/2016/Presupuesto%202016/Modificaci&#243;n%20N%201-2016%20Corregi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d%20N&#186;3/Modificaci&#243;n%20N&#186;3-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sheetName val="MAYORIZACIÓN"/>
      <sheetName val="Total por Subp"/>
      <sheetName val="SIIP"/>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SIIP "/>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refreshError="1"/>
      <sheetData sheetId="2"/>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abSelected="1" zoomScaleNormal="100" zoomScaleSheetLayoutView="100" workbookViewId="0">
      <selection activeCell="C50" sqref="C50"/>
    </sheetView>
  </sheetViews>
  <sheetFormatPr baseColWidth="10" defaultRowHeight="12.75" x14ac:dyDescent="0.2"/>
  <cols>
    <col min="1" max="1" width="9.7109375" style="7" customWidth="1"/>
    <col min="2" max="2" width="51.28515625" style="6" customWidth="1"/>
    <col min="3" max="3" width="23.28515625" style="4" customWidth="1"/>
    <col min="4" max="4" width="23.42578125" style="5" customWidth="1"/>
    <col min="5" max="5" width="19.5703125" style="4" hidden="1" customWidth="1"/>
    <col min="6" max="6" width="16.28515625" style="3" hidden="1" customWidth="1"/>
    <col min="7" max="7" width="12.7109375" style="3" hidden="1" customWidth="1"/>
    <col min="8" max="8" width="14.85546875" style="2" hidden="1" customWidth="1"/>
    <col min="9" max="9" width="21.28515625" style="1" hidden="1" customWidth="1"/>
    <col min="10" max="16" width="0" style="1" hidden="1" customWidth="1"/>
    <col min="17" max="17" width="17.28515625" style="1" bestFit="1" customWidth="1"/>
    <col min="18" max="18" width="21.42578125" style="1" customWidth="1"/>
    <col min="19" max="19" width="11.42578125" style="1"/>
    <col min="20" max="20" width="14.5703125" style="1" bestFit="1" customWidth="1"/>
    <col min="21" max="16384" width="11.42578125" style="1"/>
  </cols>
  <sheetData>
    <row r="1" spans="1:11" s="33" customFormat="1" ht="14.25" x14ac:dyDescent="0.2">
      <c r="A1" s="49" t="s">
        <v>121</v>
      </c>
      <c r="B1" s="49"/>
      <c r="C1" s="49"/>
      <c r="D1" s="49"/>
      <c r="E1" s="36"/>
      <c r="F1" s="35"/>
      <c r="G1" s="35"/>
      <c r="H1" s="34"/>
    </row>
    <row r="2" spans="1:11" ht="14.25" customHeight="1" x14ac:dyDescent="0.2">
      <c r="A2" s="49" t="s">
        <v>120</v>
      </c>
      <c r="B2" s="49"/>
      <c r="C2" s="49"/>
      <c r="D2" s="49"/>
    </row>
    <row r="3" spans="1:11" ht="10.5" customHeight="1" x14ac:dyDescent="0.2"/>
    <row r="4" spans="1:11" ht="10.5" customHeight="1" x14ac:dyDescent="0.2"/>
    <row r="5" spans="1:11" x14ac:dyDescent="0.2">
      <c r="A5" s="32" t="s">
        <v>119</v>
      </c>
      <c r="B5" s="32"/>
      <c r="C5" s="31"/>
      <c r="D5" s="31"/>
    </row>
    <row r="6" spans="1:11" ht="11.25" customHeight="1" x14ac:dyDescent="0.2"/>
    <row r="7" spans="1:11" x14ac:dyDescent="0.2">
      <c r="A7" s="14" t="s">
        <v>87</v>
      </c>
      <c r="B7" s="13" t="s">
        <v>86</v>
      </c>
      <c r="C7" s="12"/>
      <c r="F7" s="30">
        <v>1</v>
      </c>
      <c r="G7" s="30">
        <v>2</v>
      </c>
      <c r="H7" s="29">
        <v>3</v>
      </c>
      <c r="I7" s="24"/>
      <c r="J7" s="24"/>
      <c r="K7" s="24"/>
    </row>
    <row r="8" spans="1:11" x14ac:dyDescent="0.2">
      <c r="A8" s="14"/>
      <c r="B8" s="13"/>
      <c r="C8" s="12"/>
      <c r="F8" s="30"/>
      <c r="G8" s="30"/>
      <c r="H8" s="29"/>
      <c r="I8" s="24"/>
      <c r="J8" s="24"/>
      <c r="K8" s="24"/>
    </row>
    <row r="9" spans="1:11" hidden="1" x14ac:dyDescent="0.2">
      <c r="A9" s="14">
        <v>0</v>
      </c>
      <c r="B9" s="13" t="s">
        <v>85</v>
      </c>
      <c r="C9" s="12"/>
      <c r="D9" s="5">
        <f>+C11+C14</f>
        <v>0</v>
      </c>
      <c r="F9" s="30"/>
      <c r="G9" s="30"/>
      <c r="H9" s="29"/>
      <c r="I9" s="24"/>
      <c r="J9" s="24"/>
      <c r="K9" s="24"/>
    </row>
    <row r="10" spans="1:11" hidden="1" x14ac:dyDescent="0.2">
      <c r="A10" s="14"/>
      <c r="B10" s="13"/>
      <c r="C10" s="12"/>
      <c r="F10" s="30"/>
      <c r="G10" s="30"/>
      <c r="H10" s="29"/>
      <c r="I10" s="24"/>
      <c r="J10" s="24"/>
      <c r="K10" s="24"/>
    </row>
    <row r="11" spans="1:11" hidden="1" x14ac:dyDescent="0.2">
      <c r="A11" s="14">
        <v>0.01</v>
      </c>
      <c r="B11" s="13" t="s">
        <v>84</v>
      </c>
      <c r="C11" s="5">
        <f>SUM(C12:C12)</f>
        <v>0</v>
      </c>
      <c r="F11" s="30"/>
      <c r="G11" s="30"/>
      <c r="H11" s="29"/>
      <c r="I11" s="24"/>
      <c r="J11" s="24"/>
      <c r="K11" s="24"/>
    </row>
    <row r="12" spans="1:11" hidden="1" x14ac:dyDescent="0.2">
      <c r="A12" s="7" t="s">
        <v>118</v>
      </c>
      <c r="B12" s="6" t="s">
        <v>117</v>
      </c>
      <c r="C12" s="12"/>
      <c r="F12" s="30"/>
      <c r="G12" s="30"/>
      <c r="H12" s="29"/>
      <c r="I12" s="24"/>
      <c r="J12" s="24"/>
      <c r="K12" s="24"/>
    </row>
    <row r="13" spans="1:11" hidden="1" x14ac:dyDescent="0.2">
      <c r="A13" s="19"/>
      <c r="B13" s="19"/>
      <c r="C13" s="12"/>
      <c r="F13" s="30"/>
      <c r="G13" s="30"/>
      <c r="H13" s="29"/>
      <c r="I13" s="24"/>
      <c r="J13" s="24"/>
      <c r="K13" s="24"/>
    </row>
    <row r="14" spans="1:11" hidden="1" x14ac:dyDescent="0.2">
      <c r="A14" s="14">
        <v>0.02</v>
      </c>
      <c r="B14" s="13" t="s">
        <v>116</v>
      </c>
      <c r="C14" s="5">
        <f>SUM(C15:C15)</f>
        <v>0</v>
      </c>
      <c r="F14" s="30"/>
      <c r="G14" s="30"/>
      <c r="H14" s="29"/>
      <c r="I14" s="24"/>
      <c r="J14" s="24"/>
      <c r="K14" s="24"/>
    </row>
    <row r="15" spans="1:11" hidden="1" x14ac:dyDescent="0.2">
      <c r="A15" s="19" t="s">
        <v>115</v>
      </c>
      <c r="B15" s="19" t="s">
        <v>114</v>
      </c>
      <c r="C15" s="12"/>
      <c r="F15" s="30"/>
      <c r="G15" s="30"/>
      <c r="H15" s="29"/>
      <c r="I15" s="24"/>
      <c r="J15" s="24"/>
      <c r="K15" s="24"/>
    </row>
    <row r="16" spans="1:11" hidden="1" x14ac:dyDescent="0.2">
      <c r="A16" s="14"/>
      <c r="B16" s="13"/>
      <c r="C16" s="5"/>
      <c r="F16" s="30"/>
      <c r="G16" s="30"/>
      <c r="H16" s="29"/>
      <c r="I16" s="24"/>
      <c r="J16" s="24"/>
      <c r="K16" s="24"/>
    </row>
    <row r="17" spans="1:11" x14ac:dyDescent="0.2">
      <c r="A17" s="14" t="s">
        <v>74</v>
      </c>
      <c r="B17" s="13" t="s">
        <v>73</v>
      </c>
      <c r="C17" s="12"/>
      <c r="D17" s="5">
        <f>+C22++C25+C28+C19</f>
        <v>2238425</v>
      </c>
      <c r="F17" s="30"/>
      <c r="G17" s="30"/>
      <c r="H17" s="29"/>
      <c r="I17" s="24"/>
      <c r="J17" s="24"/>
      <c r="K17" s="24"/>
    </row>
    <row r="18" spans="1:11" x14ac:dyDescent="0.2">
      <c r="A18" s="14"/>
      <c r="B18" s="13"/>
      <c r="C18" s="12"/>
      <c r="F18" s="30"/>
      <c r="G18" s="30"/>
      <c r="H18" s="29"/>
      <c r="I18" s="24"/>
      <c r="J18" s="24"/>
      <c r="K18" s="24"/>
    </row>
    <row r="19" spans="1:11" x14ac:dyDescent="0.2">
      <c r="A19" s="14" t="s">
        <v>68</v>
      </c>
      <c r="B19" s="13" t="s">
        <v>67</v>
      </c>
      <c r="C19" s="5">
        <f>+C20</f>
        <v>310000</v>
      </c>
      <c r="F19" s="30"/>
      <c r="G19" s="30"/>
      <c r="H19" s="29"/>
      <c r="I19" s="24"/>
      <c r="J19" s="24"/>
      <c r="K19" s="24"/>
    </row>
    <row r="20" spans="1:11" x14ac:dyDescent="0.2">
      <c r="A20" s="7" t="s">
        <v>113</v>
      </c>
      <c r="B20" s="7" t="s">
        <v>112</v>
      </c>
      <c r="C20" s="12">
        <v>310000</v>
      </c>
      <c r="F20" s="30"/>
      <c r="G20" s="30"/>
      <c r="H20" s="29"/>
      <c r="I20" s="24"/>
      <c r="J20" s="24"/>
      <c r="K20" s="24"/>
    </row>
    <row r="21" spans="1:11" x14ac:dyDescent="0.2">
      <c r="A21" s="14"/>
      <c r="B21" s="13"/>
      <c r="C21" s="12"/>
      <c r="F21" s="30"/>
      <c r="G21" s="30"/>
      <c r="H21" s="29"/>
      <c r="I21" s="24"/>
      <c r="J21" s="24"/>
      <c r="K21" s="24"/>
    </row>
    <row r="22" spans="1:11" x14ac:dyDescent="0.2">
      <c r="A22" s="14" t="s">
        <v>64</v>
      </c>
      <c r="B22" s="13" t="s">
        <v>63</v>
      </c>
      <c r="C22" s="5">
        <f>SUM(C23:C23)</f>
        <v>835000</v>
      </c>
      <c r="F22" s="30"/>
      <c r="G22" s="30"/>
      <c r="H22" s="29"/>
      <c r="I22" s="24"/>
      <c r="J22" s="24"/>
      <c r="K22" s="24"/>
    </row>
    <row r="23" spans="1:11" x14ac:dyDescent="0.2">
      <c r="A23" s="7" t="s">
        <v>111</v>
      </c>
      <c r="B23" s="7" t="s">
        <v>110</v>
      </c>
      <c r="C23" s="12">
        <v>835000</v>
      </c>
      <c r="F23" s="30"/>
      <c r="G23" s="30"/>
      <c r="H23" s="29"/>
      <c r="I23" s="24"/>
      <c r="J23" s="24"/>
      <c r="K23" s="24"/>
    </row>
    <row r="24" spans="1:11" x14ac:dyDescent="0.2">
      <c r="B24" s="23"/>
      <c r="C24" s="12"/>
      <c r="F24" s="30"/>
      <c r="G24" s="30"/>
      <c r="H24" s="29"/>
      <c r="I24" s="24"/>
      <c r="J24" s="24"/>
      <c r="K24" s="24"/>
    </row>
    <row r="25" spans="1:11" x14ac:dyDescent="0.2">
      <c r="A25" s="14" t="s">
        <v>60</v>
      </c>
      <c r="B25" s="17" t="s">
        <v>59</v>
      </c>
      <c r="C25" s="5">
        <f>SUM(C26)</f>
        <v>630000</v>
      </c>
      <c r="F25" s="28">
        <v>0.46</v>
      </c>
      <c r="G25" s="28">
        <v>0.13</v>
      </c>
      <c r="H25" s="27">
        <v>0.41</v>
      </c>
      <c r="I25" s="24"/>
      <c r="J25" s="24"/>
      <c r="K25" s="24"/>
    </row>
    <row r="26" spans="1:11" x14ac:dyDescent="0.2">
      <c r="A26" s="7" t="s">
        <v>56</v>
      </c>
      <c r="B26" s="7" t="s">
        <v>55</v>
      </c>
      <c r="C26" s="12">
        <v>630000</v>
      </c>
      <c r="F26" s="26"/>
      <c r="G26" s="26"/>
      <c r="H26" s="25"/>
      <c r="I26" s="24"/>
      <c r="J26" s="24"/>
      <c r="K26" s="24"/>
    </row>
    <row r="27" spans="1:11" x14ac:dyDescent="0.2">
      <c r="B27" s="7"/>
      <c r="C27" s="12"/>
      <c r="F27" s="26"/>
      <c r="G27" s="26"/>
      <c r="H27" s="25"/>
      <c r="I27" s="24"/>
      <c r="J27" s="24"/>
      <c r="K27" s="24"/>
    </row>
    <row r="28" spans="1:11" x14ac:dyDescent="0.2">
      <c r="A28" s="14" t="s">
        <v>40</v>
      </c>
      <c r="B28" s="13" t="s">
        <v>39</v>
      </c>
      <c r="C28" s="5">
        <f>SUM(C29:C30)</f>
        <v>463425</v>
      </c>
    </row>
    <row r="29" spans="1:11" x14ac:dyDescent="0.2">
      <c r="A29" s="7" t="s">
        <v>109</v>
      </c>
      <c r="B29" s="7" t="s">
        <v>108</v>
      </c>
      <c r="C29" s="12">
        <v>263425</v>
      </c>
    </row>
    <row r="30" spans="1:11" ht="17.25" customHeight="1" x14ac:dyDescent="0.2">
      <c r="A30" s="7" t="s">
        <v>107</v>
      </c>
      <c r="B30" s="23" t="s">
        <v>106</v>
      </c>
      <c r="C30" s="12">
        <v>200000</v>
      </c>
    </row>
    <row r="31" spans="1:11" x14ac:dyDescent="0.2">
      <c r="B31" s="7"/>
      <c r="C31" s="12"/>
    </row>
    <row r="32" spans="1:11" x14ac:dyDescent="0.2">
      <c r="A32" s="14" t="s">
        <v>32</v>
      </c>
      <c r="B32" s="17" t="s">
        <v>31</v>
      </c>
      <c r="C32" s="12"/>
      <c r="D32" s="5">
        <f>+C34+C37+C40+C43</f>
        <v>380975</v>
      </c>
    </row>
    <row r="33" spans="1:4" x14ac:dyDescent="0.2">
      <c r="A33" s="14"/>
      <c r="B33" s="17"/>
      <c r="C33" s="12"/>
    </row>
    <row r="34" spans="1:4" x14ac:dyDescent="0.2">
      <c r="A34" s="14" t="s">
        <v>30</v>
      </c>
      <c r="B34" s="13" t="s">
        <v>29</v>
      </c>
      <c r="C34" s="5">
        <f>SUM(C35:C35)</f>
        <v>105000</v>
      </c>
    </row>
    <row r="35" spans="1:4" x14ac:dyDescent="0.2">
      <c r="A35" s="7" t="s">
        <v>26</v>
      </c>
      <c r="B35" s="7" t="s">
        <v>25</v>
      </c>
      <c r="C35" s="12">
        <v>105000</v>
      </c>
    </row>
    <row r="36" spans="1:4" x14ac:dyDescent="0.2">
      <c r="B36" s="7"/>
      <c r="C36" s="12"/>
    </row>
    <row r="37" spans="1:4" ht="25.5" x14ac:dyDescent="0.2">
      <c r="A37" s="14" t="s">
        <v>105</v>
      </c>
      <c r="B37" s="13" t="s">
        <v>104</v>
      </c>
      <c r="C37" s="5">
        <f>+C38</f>
        <v>80975</v>
      </c>
    </row>
    <row r="38" spans="1:4" x14ac:dyDescent="0.2">
      <c r="A38" s="7" t="s">
        <v>103</v>
      </c>
      <c r="B38" s="7" t="s">
        <v>102</v>
      </c>
      <c r="C38" s="12">
        <v>80975</v>
      </c>
    </row>
    <row r="39" spans="1:4" x14ac:dyDescent="0.2">
      <c r="B39" s="7"/>
      <c r="C39" s="12"/>
    </row>
    <row r="40" spans="1:4" x14ac:dyDescent="0.2">
      <c r="A40" s="14" t="s">
        <v>22</v>
      </c>
      <c r="B40" s="13" t="s">
        <v>21</v>
      </c>
      <c r="C40" s="5">
        <f>SUM(C41:C41)</f>
        <v>45000</v>
      </c>
    </row>
    <row r="41" spans="1:4" x14ac:dyDescent="0.2">
      <c r="A41" s="7" t="s">
        <v>101</v>
      </c>
      <c r="B41" s="7" t="s">
        <v>100</v>
      </c>
      <c r="C41" s="12">
        <v>45000</v>
      </c>
    </row>
    <row r="42" spans="1:4" x14ac:dyDescent="0.2">
      <c r="B42" s="7"/>
      <c r="C42" s="12"/>
    </row>
    <row r="43" spans="1:4" x14ac:dyDescent="0.2">
      <c r="A43" s="14" t="s">
        <v>18</v>
      </c>
      <c r="B43" s="17" t="s">
        <v>17</v>
      </c>
      <c r="C43" s="5">
        <f>SUM(C44:C44)</f>
        <v>150000</v>
      </c>
    </row>
    <row r="44" spans="1:4" x14ac:dyDescent="0.2">
      <c r="A44" s="7" t="s">
        <v>99</v>
      </c>
      <c r="B44" s="7" t="s">
        <v>98</v>
      </c>
      <c r="C44" s="12">
        <v>150000</v>
      </c>
    </row>
    <row r="45" spans="1:4" x14ac:dyDescent="0.2">
      <c r="B45" s="7"/>
      <c r="C45" s="12"/>
    </row>
    <row r="46" spans="1:4" x14ac:dyDescent="0.2">
      <c r="A46" s="14" t="s">
        <v>14</v>
      </c>
      <c r="B46" s="13" t="s">
        <v>13</v>
      </c>
      <c r="C46" s="12"/>
      <c r="D46" s="5">
        <f>+C48+C51</f>
        <v>4647000</v>
      </c>
    </row>
    <row r="47" spans="1:4" x14ac:dyDescent="0.2">
      <c r="A47" s="14"/>
      <c r="B47" s="13"/>
      <c r="C47" s="12"/>
    </row>
    <row r="48" spans="1:4" x14ac:dyDescent="0.2">
      <c r="A48" s="14" t="s">
        <v>12</v>
      </c>
      <c r="B48" s="13" t="s">
        <v>11</v>
      </c>
      <c r="C48" s="5">
        <f>+C49</f>
        <v>453000</v>
      </c>
    </row>
    <row r="49" spans="1:20" x14ac:dyDescent="0.2">
      <c r="A49" s="7" t="s">
        <v>97</v>
      </c>
      <c r="B49" s="6" t="s">
        <v>96</v>
      </c>
      <c r="C49" s="12">
        <v>453000</v>
      </c>
    </row>
    <row r="50" spans="1:20" x14ac:dyDescent="0.2">
      <c r="C50" s="12"/>
    </row>
    <row r="51" spans="1:20" x14ac:dyDescent="0.2">
      <c r="A51" s="14" t="s">
        <v>95</v>
      </c>
      <c r="B51" s="13" t="s">
        <v>94</v>
      </c>
      <c r="C51" s="5">
        <f>+C52</f>
        <v>4194000</v>
      </c>
    </row>
    <row r="52" spans="1:20" x14ac:dyDescent="0.2">
      <c r="A52" s="7" t="s">
        <v>93</v>
      </c>
      <c r="B52" s="6" t="s">
        <v>92</v>
      </c>
      <c r="C52" s="12">
        <v>4194000</v>
      </c>
    </row>
    <row r="53" spans="1:20" x14ac:dyDescent="0.2">
      <c r="C53" s="12"/>
    </row>
    <row r="54" spans="1:20" x14ac:dyDescent="0.2">
      <c r="B54" s="7"/>
      <c r="C54" s="12"/>
      <c r="Q54" s="22"/>
    </row>
    <row r="55" spans="1:20" ht="13.5" thickBot="1" x14ac:dyDescent="0.25">
      <c r="B55" s="10" t="s">
        <v>91</v>
      </c>
      <c r="D55" s="9">
        <f>SUM(D9:D54)</f>
        <v>7266400</v>
      </c>
      <c r="T55" s="22"/>
    </row>
    <row r="56" spans="1:20" ht="13.5" thickTop="1" x14ac:dyDescent="0.2">
      <c r="B56" s="10"/>
    </row>
    <row r="57" spans="1:20" x14ac:dyDescent="0.2">
      <c r="A57" s="21" t="s">
        <v>90</v>
      </c>
      <c r="B57" s="21"/>
      <c r="D57" s="5" t="s">
        <v>89</v>
      </c>
    </row>
    <row r="58" spans="1:20" x14ac:dyDescent="0.2">
      <c r="A58" s="20"/>
      <c r="B58" s="10"/>
      <c r="D58" s="5" t="s">
        <v>88</v>
      </c>
    </row>
    <row r="59" spans="1:20" x14ac:dyDescent="0.2">
      <c r="A59" s="20" t="s">
        <v>87</v>
      </c>
      <c r="B59" s="10" t="s">
        <v>86</v>
      </c>
    </row>
    <row r="60" spans="1:20" x14ac:dyDescent="0.2">
      <c r="A60" s="20"/>
      <c r="B60" s="10"/>
    </row>
    <row r="61" spans="1:20" hidden="1" x14ac:dyDescent="0.2">
      <c r="A61" s="14">
        <v>0</v>
      </c>
      <c r="B61" s="17" t="s">
        <v>85</v>
      </c>
      <c r="C61" s="12"/>
      <c r="D61" s="5">
        <f>+C63+C66</f>
        <v>0</v>
      </c>
    </row>
    <row r="62" spans="1:20" hidden="1" x14ac:dyDescent="0.2">
      <c r="A62" s="14"/>
      <c r="B62" s="17"/>
      <c r="C62" s="12"/>
    </row>
    <row r="63" spans="1:20" hidden="1" x14ac:dyDescent="0.2">
      <c r="A63" s="14">
        <v>0.01</v>
      </c>
      <c r="B63" s="13" t="s">
        <v>84</v>
      </c>
      <c r="C63" s="5">
        <f>+C64</f>
        <v>0</v>
      </c>
    </row>
    <row r="64" spans="1:20" hidden="1" x14ac:dyDescent="0.2">
      <c r="A64" s="19" t="s">
        <v>83</v>
      </c>
      <c r="B64" s="19" t="s">
        <v>82</v>
      </c>
      <c r="C64" s="12"/>
    </row>
    <row r="65" spans="1:4" hidden="1" x14ac:dyDescent="0.2">
      <c r="A65" s="19"/>
      <c r="B65" s="19"/>
      <c r="C65" s="12"/>
    </row>
    <row r="66" spans="1:4" hidden="1" x14ac:dyDescent="0.2">
      <c r="A66" s="14">
        <v>0.03</v>
      </c>
      <c r="B66" s="13" t="s">
        <v>81</v>
      </c>
      <c r="C66" s="5">
        <f>SUM(C67:C69)</f>
        <v>0</v>
      </c>
    </row>
    <row r="67" spans="1:4" hidden="1" x14ac:dyDescent="0.2">
      <c r="A67" s="1" t="s">
        <v>80</v>
      </c>
      <c r="B67" s="1" t="s">
        <v>79</v>
      </c>
      <c r="C67" s="12"/>
    </row>
    <row r="68" spans="1:4" hidden="1" x14ac:dyDescent="0.2">
      <c r="A68" s="19" t="s">
        <v>78</v>
      </c>
      <c r="B68" s="19" t="s">
        <v>77</v>
      </c>
      <c r="C68" s="12"/>
    </row>
    <row r="69" spans="1:4" hidden="1" x14ac:dyDescent="0.2">
      <c r="A69" s="19" t="s">
        <v>76</v>
      </c>
      <c r="B69" s="19" t="s">
        <v>75</v>
      </c>
      <c r="C69" s="12"/>
      <c r="D69" s="11"/>
    </row>
    <row r="70" spans="1:4" hidden="1" x14ac:dyDescent="0.2">
      <c r="A70" s="19"/>
      <c r="B70" s="19"/>
      <c r="C70" s="12"/>
      <c r="D70" s="11"/>
    </row>
    <row r="71" spans="1:4" x14ac:dyDescent="0.2">
      <c r="A71" s="14" t="s">
        <v>74</v>
      </c>
      <c r="B71" s="17" t="s">
        <v>73</v>
      </c>
      <c r="C71" s="12"/>
      <c r="D71" s="15">
        <f>+C73+C76+C79+C82+C86+C90+C93+C96</f>
        <v>5073400</v>
      </c>
    </row>
    <row r="72" spans="1:4" x14ac:dyDescent="0.2">
      <c r="A72" s="14"/>
      <c r="B72" s="17"/>
      <c r="C72" s="12"/>
      <c r="D72" s="15"/>
    </row>
    <row r="73" spans="1:4" hidden="1" x14ac:dyDescent="0.2">
      <c r="A73" s="14" t="s">
        <v>72</v>
      </c>
      <c r="B73" s="13" t="s">
        <v>71</v>
      </c>
      <c r="C73" s="5">
        <f>+C74</f>
        <v>0</v>
      </c>
      <c r="D73" s="15"/>
    </row>
    <row r="74" spans="1:4" hidden="1" x14ac:dyDescent="0.2">
      <c r="A74" s="7" t="s">
        <v>70</v>
      </c>
      <c r="B74" s="7" t="s">
        <v>69</v>
      </c>
      <c r="C74" s="12"/>
      <c r="D74" s="15"/>
    </row>
    <row r="75" spans="1:4" hidden="1" x14ac:dyDescent="0.2">
      <c r="A75" s="11"/>
      <c r="B75" s="1"/>
      <c r="C75" s="12"/>
      <c r="D75" s="15"/>
    </row>
    <row r="76" spans="1:4" x14ac:dyDescent="0.2">
      <c r="A76" s="14" t="s">
        <v>68</v>
      </c>
      <c r="B76" s="14" t="s">
        <v>67</v>
      </c>
      <c r="C76" s="5">
        <f>SUM(C77:C77)</f>
        <v>675000</v>
      </c>
      <c r="D76" s="15"/>
    </row>
    <row r="77" spans="1:4" x14ac:dyDescent="0.2">
      <c r="A77" s="7" t="s">
        <v>66</v>
      </c>
      <c r="B77" s="7" t="s">
        <v>65</v>
      </c>
      <c r="C77" s="12">
        <v>675000</v>
      </c>
      <c r="D77" s="15"/>
    </row>
    <row r="78" spans="1:4" x14ac:dyDescent="0.2">
      <c r="B78" s="7"/>
      <c r="C78" s="12"/>
      <c r="D78" s="15"/>
    </row>
    <row r="79" spans="1:4" x14ac:dyDescent="0.2">
      <c r="A79" s="14" t="s">
        <v>64</v>
      </c>
      <c r="B79" s="13" t="s">
        <v>63</v>
      </c>
      <c r="C79" s="5">
        <f>SUM(C80:C80)</f>
        <v>2900000</v>
      </c>
      <c r="D79" s="15"/>
    </row>
    <row r="80" spans="1:4" x14ac:dyDescent="0.2">
      <c r="A80" s="7" t="s">
        <v>62</v>
      </c>
      <c r="B80" s="7" t="s">
        <v>61</v>
      </c>
      <c r="C80" s="12">
        <v>2900000</v>
      </c>
      <c r="D80" s="15"/>
    </row>
    <row r="81" spans="1:4" x14ac:dyDescent="0.2">
      <c r="B81" s="7"/>
      <c r="C81" s="12"/>
      <c r="D81" s="15"/>
    </row>
    <row r="82" spans="1:4" hidden="1" x14ac:dyDescent="0.2">
      <c r="A82" s="14" t="s">
        <v>60</v>
      </c>
      <c r="B82" s="13" t="s">
        <v>59</v>
      </c>
      <c r="C82" s="5">
        <f>SUM(C83:C84)</f>
        <v>0</v>
      </c>
      <c r="D82" s="15"/>
    </row>
    <row r="83" spans="1:4" hidden="1" x14ac:dyDescent="0.2">
      <c r="A83" s="7" t="s">
        <v>58</v>
      </c>
      <c r="B83" s="7" t="s">
        <v>57</v>
      </c>
      <c r="C83" s="12"/>
      <c r="D83" s="15"/>
    </row>
    <row r="84" spans="1:4" hidden="1" x14ac:dyDescent="0.2">
      <c r="A84" s="7" t="s">
        <v>56</v>
      </c>
      <c r="B84" s="7" t="s">
        <v>55</v>
      </c>
      <c r="C84" s="12"/>
      <c r="D84" s="15"/>
    </row>
    <row r="85" spans="1:4" hidden="1" x14ac:dyDescent="0.2">
      <c r="B85" s="7"/>
      <c r="C85" s="12"/>
      <c r="D85" s="15"/>
    </row>
    <row r="86" spans="1:4" x14ac:dyDescent="0.2">
      <c r="A86" s="14" t="s">
        <v>54</v>
      </c>
      <c r="B86" s="14" t="s">
        <v>53</v>
      </c>
      <c r="C86" s="5">
        <f>+C87+C88</f>
        <v>35000</v>
      </c>
      <c r="D86" s="15"/>
    </row>
    <row r="87" spans="1:4" x14ac:dyDescent="0.2">
      <c r="A87" s="7" t="s">
        <v>52</v>
      </c>
      <c r="B87" s="7" t="s">
        <v>51</v>
      </c>
      <c r="C87" s="12">
        <v>15000</v>
      </c>
      <c r="D87" s="15"/>
    </row>
    <row r="88" spans="1:4" x14ac:dyDescent="0.2">
      <c r="A88" s="7" t="s">
        <v>50</v>
      </c>
      <c r="B88" s="7" t="s">
        <v>49</v>
      </c>
      <c r="C88" s="12">
        <v>20000</v>
      </c>
      <c r="D88" s="15"/>
    </row>
    <row r="89" spans="1:4" ht="17.25" hidden="1" customHeight="1" x14ac:dyDescent="0.2">
      <c r="B89" s="7"/>
      <c r="C89" s="12"/>
      <c r="D89" s="15"/>
    </row>
    <row r="90" spans="1:4" hidden="1" x14ac:dyDescent="0.2">
      <c r="A90" s="14" t="s">
        <v>48</v>
      </c>
      <c r="B90" s="13" t="s">
        <v>47</v>
      </c>
      <c r="C90" s="5">
        <f>+C91</f>
        <v>0</v>
      </c>
      <c r="D90" s="15"/>
    </row>
    <row r="91" spans="1:4" hidden="1" x14ac:dyDescent="0.2">
      <c r="A91" s="7" t="s">
        <v>46</v>
      </c>
      <c r="B91" s="7" t="s">
        <v>45</v>
      </c>
      <c r="C91" s="12"/>
      <c r="D91" s="15"/>
    </row>
    <row r="92" spans="1:4" x14ac:dyDescent="0.2">
      <c r="B92" s="7"/>
      <c r="C92" s="12"/>
      <c r="D92" s="15"/>
    </row>
    <row r="93" spans="1:4" x14ac:dyDescent="0.2">
      <c r="A93" s="14" t="s">
        <v>44</v>
      </c>
      <c r="B93" s="18" t="s">
        <v>43</v>
      </c>
      <c r="C93" s="5">
        <f>SUM(C94:C94)</f>
        <v>160000</v>
      </c>
      <c r="D93" s="11"/>
    </row>
    <row r="94" spans="1:4" x14ac:dyDescent="0.2">
      <c r="A94" s="7" t="s">
        <v>42</v>
      </c>
      <c r="B94" s="7" t="s">
        <v>41</v>
      </c>
      <c r="C94" s="12">
        <v>160000</v>
      </c>
      <c r="D94" s="11"/>
    </row>
    <row r="95" spans="1:4" x14ac:dyDescent="0.2">
      <c r="B95" s="7"/>
      <c r="C95" s="12"/>
      <c r="D95" s="11"/>
    </row>
    <row r="96" spans="1:4" x14ac:dyDescent="0.2">
      <c r="A96" s="14" t="s">
        <v>40</v>
      </c>
      <c r="B96" s="13" t="s">
        <v>39</v>
      </c>
      <c r="C96" s="5">
        <f>SUM(C97:C99)</f>
        <v>1303400</v>
      </c>
      <c r="D96" s="11"/>
    </row>
    <row r="97" spans="1:4" x14ac:dyDescent="0.2">
      <c r="A97" s="7" t="s">
        <v>38</v>
      </c>
      <c r="B97" s="7" t="s">
        <v>37</v>
      </c>
      <c r="C97" s="12">
        <v>803400</v>
      </c>
      <c r="D97" s="11"/>
    </row>
    <row r="98" spans="1:4" x14ac:dyDescent="0.2">
      <c r="A98" s="7" t="s">
        <v>36</v>
      </c>
      <c r="B98" s="7" t="s">
        <v>35</v>
      </c>
      <c r="C98" s="12">
        <v>450000</v>
      </c>
      <c r="D98" s="11"/>
    </row>
    <row r="99" spans="1:4" x14ac:dyDescent="0.2">
      <c r="A99" s="7" t="s">
        <v>34</v>
      </c>
      <c r="B99" s="7" t="s">
        <v>33</v>
      </c>
      <c r="C99" s="12">
        <v>50000</v>
      </c>
      <c r="D99" s="16"/>
    </row>
    <row r="100" spans="1:4" x14ac:dyDescent="0.2">
      <c r="B100" s="7"/>
      <c r="C100" s="12"/>
      <c r="D100" s="16"/>
    </row>
    <row r="101" spans="1:4" x14ac:dyDescent="0.2">
      <c r="A101" s="14" t="s">
        <v>32</v>
      </c>
      <c r="B101" s="17" t="s">
        <v>31</v>
      </c>
      <c r="C101" s="12"/>
      <c r="D101" s="5">
        <f>+C103+C108+C111</f>
        <v>110000</v>
      </c>
    </row>
    <row r="102" spans="1:4" x14ac:dyDescent="0.2">
      <c r="A102" s="14"/>
      <c r="B102" s="17"/>
      <c r="C102" s="12"/>
      <c r="D102" s="16"/>
    </row>
    <row r="103" spans="1:4" hidden="1" x14ac:dyDescent="0.2">
      <c r="A103" s="14" t="s">
        <v>30</v>
      </c>
      <c r="B103" s="13" t="s">
        <v>29</v>
      </c>
      <c r="C103" s="5">
        <f>SUM(C104:C106)</f>
        <v>0</v>
      </c>
      <c r="D103" s="16"/>
    </row>
    <row r="104" spans="1:4" hidden="1" x14ac:dyDescent="0.2">
      <c r="A104" s="7" t="s">
        <v>28</v>
      </c>
      <c r="B104" s="7" t="s">
        <v>27</v>
      </c>
      <c r="C104" s="12"/>
      <c r="D104" s="16"/>
    </row>
    <row r="105" spans="1:4" hidden="1" x14ac:dyDescent="0.2">
      <c r="A105" s="7" t="s">
        <v>26</v>
      </c>
      <c r="B105" s="7" t="s">
        <v>25</v>
      </c>
      <c r="C105" s="12"/>
      <c r="D105" s="16"/>
    </row>
    <row r="106" spans="1:4" hidden="1" x14ac:dyDescent="0.2">
      <c r="A106" s="7" t="s">
        <v>24</v>
      </c>
      <c r="B106" s="7" t="s">
        <v>23</v>
      </c>
      <c r="C106" s="12"/>
      <c r="D106" s="16"/>
    </row>
    <row r="107" spans="1:4" hidden="1" x14ac:dyDescent="0.2">
      <c r="A107" s="14"/>
      <c r="B107" s="17"/>
      <c r="C107" s="12"/>
      <c r="D107" s="16"/>
    </row>
    <row r="108" spans="1:4" hidden="1" x14ac:dyDescent="0.2">
      <c r="A108" s="14" t="s">
        <v>22</v>
      </c>
      <c r="B108" s="13" t="s">
        <v>21</v>
      </c>
      <c r="C108" s="5">
        <f>SUM(C109:C109)</f>
        <v>0</v>
      </c>
      <c r="D108" s="16"/>
    </row>
    <row r="109" spans="1:4" hidden="1" x14ac:dyDescent="0.2">
      <c r="A109" s="7" t="s">
        <v>20</v>
      </c>
      <c r="B109" s="7" t="s">
        <v>19</v>
      </c>
      <c r="C109" s="12"/>
      <c r="D109" s="16"/>
    </row>
    <row r="110" spans="1:4" hidden="1" x14ac:dyDescent="0.2">
      <c r="B110" s="7"/>
      <c r="C110" s="12"/>
      <c r="D110" s="16"/>
    </row>
    <row r="111" spans="1:4" x14ac:dyDescent="0.2">
      <c r="A111" s="14" t="s">
        <v>18</v>
      </c>
      <c r="B111" s="13" t="s">
        <v>17</v>
      </c>
      <c r="C111" s="5">
        <f>SUM(C112:C112)</f>
        <v>110000</v>
      </c>
      <c r="D111" s="16"/>
    </row>
    <row r="112" spans="1:4" x14ac:dyDescent="0.2">
      <c r="A112" s="7" t="s">
        <v>16</v>
      </c>
      <c r="B112" s="7" t="s">
        <v>15</v>
      </c>
      <c r="C112" s="12">
        <v>110000</v>
      </c>
      <c r="D112" s="16"/>
    </row>
    <row r="113" spans="1:18" x14ac:dyDescent="0.2">
      <c r="B113" s="7"/>
      <c r="C113" s="12"/>
      <c r="D113" s="16"/>
    </row>
    <row r="114" spans="1:18" x14ac:dyDescent="0.2">
      <c r="A114" s="14" t="s">
        <v>14</v>
      </c>
      <c r="B114" s="14" t="s">
        <v>13</v>
      </c>
      <c r="C114" s="12"/>
      <c r="D114" s="16"/>
    </row>
    <row r="115" spans="1:18" x14ac:dyDescent="0.2">
      <c r="A115" s="14"/>
      <c r="B115" s="14"/>
      <c r="C115" s="12"/>
      <c r="D115" s="15">
        <f>+C116</f>
        <v>1733000</v>
      </c>
    </row>
    <row r="116" spans="1:18" x14ac:dyDescent="0.2">
      <c r="A116" s="14" t="s">
        <v>12</v>
      </c>
      <c r="B116" s="14" t="s">
        <v>11</v>
      </c>
      <c r="C116" s="5">
        <f>SUM(C117:C119)</f>
        <v>1733000</v>
      </c>
      <c r="D116" s="16"/>
    </row>
    <row r="117" spans="1:18" x14ac:dyDescent="0.2">
      <c r="A117" s="7" t="s">
        <v>10</v>
      </c>
      <c r="B117" s="7" t="s">
        <v>9</v>
      </c>
      <c r="C117" s="12">
        <v>300000</v>
      </c>
      <c r="D117" s="16"/>
    </row>
    <row r="118" spans="1:18" x14ac:dyDescent="0.2">
      <c r="A118" s="7" t="s">
        <v>8</v>
      </c>
      <c r="B118" s="7" t="s">
        <v>7</v>
      </c>
      <c r="C118" s="12">
        <v>980000</v>
      </c>
      <c r="D118" s="16"/>
    </row>
    <row r="119" spans="1:18" x14ac:dyDescent="0.2">
      <c r="A119" s="7" t="s">
        <v>6</v>
      </c>
      <c r="B119" s="7" t="s">
        <v>5</v>
      </c>
      <c r="C119" s="12">
        <v>453000</v>
      </c>
      <c r="D119" s="16"/>
    </row>
    <row r="120" spans="1:18" x14ac:dyDescent="0.2">
      <c r="B120" s="7"/>
      <c r="C120" s="12"/>
      <c r="D120" s="16"/>
    </row>
    <row r="121" spans="1:18" x14ac:dyDescent="0.2">
      <c r="A121" s="14">
        <v>6</v>
      </c>
      <c r="B121" s="13" t="s">
        <v>4</v>
      </c>
      <c r="C121" s="12"/>
      <c r="D121" s="15">
        <f>+C123</f>
        <v>350000</v>
      </c>
    </row>
    <row r="122" spans="1:18" x14ac:dyDescent="0.2">
      <c r="A122" s="14"/>
      <c r="B122" s="13"/>
      <c r="C122" s="12"/>
      <c r="D122" s="11"/>
    </row>
    <row r="123" spans="1:18" x14ac:dyDescent="0.2">
      <c r="A123" s="14">
        <v>6.02</v>
      </c>
      <c r="B123" s="13" t="s">
        <v>3</v>
      </c>
      <c r="C123" s="5">
        <f>+C124</f>
        <v>350000</v>
      </c>
      <c r="D123" s="11"/>
    </row>
    <row r="124" spans="1:18" x14ac:dyDescent="0.2">
      <c r="A124" s="7" t="s">
        <v>2</v>
      </c>
      <c r="B124" s="7" t="s">
        <v>1</v>
      </c>
      <c r="C124" s="12">
        <v>350000</v>
      </c>
      <c r="D124" s="11"/>
    </row>
    <row r="125" spans="1:18" x14ac:dyDescent="0.2">
      <c r="B125" s="7"/>
      <c r="C125" s="12"/>
      <c r="D125" s="11"/>
    </row>
    <row r="126" spans="1:18" x14ac:dyDescent="0.2">
      <c r="B126" s="7"/>
      <c r="C126" s="12"/>
      <c r="D126" s="11"/>
    </row>
    <row r="127" spans="1:18" ht="13.5" thickBot="1" x14ac:dyDescent="0.25">
      <c r="B127" s="10" t="s">
        <v>0</v>
      </c>
      <c r="D127" s="9">
        <f>SUM(D61:D126)</f>
        <v>7266400</v>
      </c>
      <c r="R127" s="8">
        <f>+D127-D55</f>
        <v>0</v>
      </c>
    </row>
    <row r="128" spans="1:18" ht="13.5" thickTop="1" x14ac:dyDescent="0.2"/>
    <row r="136" spans="2:4" x14ac:dyDescent="0.2">
      <c r="B136" s="1"/>
      <c r="C136" s="1"/>
      <c r="D136" s="1"/>
    </row>
    <row r="137" spans="2:4" x14ac:dyDescent="0.2">
      <c r="B137" s="1"/>
      <c r="C137" s="1"/>
      <c r="D137" s="1"/>
    </row>
    <row r="138" spans="2:4" x14ac:dyDescent="0.2">
      <c r="B138" s="1"/>
      <c r="C138" s="1"/>
      <c r="D138" s="1"/>
    </row>
    <row r="139" spans="2:4" x14ac:dyDescent="0.2">
      <c r="B139" s="1"/>
      <c r="C139" s="1"/>
      <c r="D139" s="1"/>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60"/>
  <sheetViews>
    <sheetView topLeftCell="A31" zoomScaleNormal="100" workbookViewId="0">
      <selection activeCell="B52" sqref="B52"/>
    </sheetView>
  </sheetViews>
  <sheetFormatPr baseColWidth="10" defaultRowHeight="12.75" x14ac:dyDescent="0.2"/>
  <cols>
    <col min="1" max="1" width="9.7109375" style="7" customWidth="1"/>
    <col min="2" max="2" width="55" style="37" customWidth="1"/>
    <col min="3" max="3" width="20" style="4" customWidth="1"/>
    <col min="4" max="4" width="24.5703125" style="5" customWidth="1"/>
    <col min="5" max="5" width="19.5703125" style="4" customWidth="1"/>
    <col min="6" max="6" width="17.28515625" style="1" bestFit="1" customWidth="1"/>
    <col min="7" max="16384" width="11.42578125" style="1"/>
  </cols>
  <sheetData>
    <row r="1" spans="1:6" s="33" customFormat="1" ht="14.25" x14ac:dyDescent="0.2">
      <c r="A1" s="49" t="s">
        <v>121</v>
      </c>
      <c r="B1" s="49"/>
      <c r="C1" s="49"/>
      <c r="D1" s="49"/>
      <c r="E1" s="36"/>
    </row>
    <row r="2" spans="1:6" ht="14.25" x14ac:dyDescent="0.2">
      <c r="A2" s="49" t="s">
        <v>133</v>
      </c>
      <c r="B2" s="49"/>
      <c r="C2" s="49"/>
      <c r="D2" s="49"/>
    </row>
    <row r="5" spans="1:6" x14ac:dyDescent="0.2">
      <c r="A5" s="32" t="s">
        <v>119</v>
      </c>
      <c r="B5" s="32"/>
      <c r="C5" s="31"/>
      <c r="D5" s="31"/>
    </row>
    <row r="6" spans="1:6" x14ac:dyDescent="0.2">
      <c r="B6" s="6"/>
    </row>
    <row r="7" spans="1:6" x14ac:dyDescent="0.2">
      <c r="A7" s="14" t="s">
        <v>87</v>
      </c>
      <c r="B7" s="13" t="s">
        <v>86</v>
      </c>
      <c r="C7" s="12"/>
    </row>
    <row r="8" spans="1:6" x14ac:dyDescent="0.2">
      <c r="A8" s="14"/>
      <c r="B8" s="13"/>
      <c r="C8" s="12"/>
      <c r="F8" s="22"/>
    </row>
    <row r="9" spans="1:6" x14ac:dyDescent="0.2">
      <c r="A9" s="14" t="s">
        <v>74</v>
      </c>
      <c r="B9" s="13" t="s">
        <v>73</v>
      </c>
      <c r="C9" s="12"/>
      <c r="D9" s="5">
        <f>+C15++C19+C23+C11</f>
        <v>2238425</v>
      </c>
    </row>
    <row r="10" spans="1:6" x14ac:dyDescent="0.2">
      <c r="A10" s="14"/>
      <c r="B10" s="13"/>
      <c r="C10" s="12"/>
    </row>
    <row r="11" spans="1:6" x14ac:dyDescent="0.2">
      <c r="A11" s="14" t="s">
        <v>68</v>
      </c>
      <c r="B11" s="13" t="s">
        <v>67</v>
      </c>
      <c r="C11" s="5">
        <f>+C12</f>
        <v>310000</v>
      </c>
    </row>
    <row r="12" spans="1:6" x14ac:dyDescent="0.2">
      <c r="A12" s="7" t="s">
        <v>113</v>
      </c>
      <c r="B12" s="7" t="s">
        <v>112</v>
      </c>
      <c r="C12" s="12">
        <v>310000</v>
      </c>
    </row>
    <row r="13" spans="1:6" ht="25.5" customHeight="1" x14ac:dyDescent="0.2">
      <c r="B13" s="42" t="s">
        <v>132</v>
      </c>
      <c r="C13" s="12"/>
    </row>
    <row r="14" spans="1:6" x14ac:dyDescent="0.2">
      <c r="A14" s="14"/>
      <c r="B14" s="13"/>
      <c r="C14" s="12"/>
    </row>
    <row r="15" spans="1:6" x14ac:dyDescent="0.2">
      <c r="A15" s="14" t="s">
        <v>64</v>
      </c>
      <c r="B15" s="13" t="s">
        <v>63</v>
      </c>
      <c r="C15" s="5">
        <f>SUM(C16:C16)</f>
        <v>835000</v>
      </c>
    </row>
    <row r="16" spans="1:6" x14ac:dyDescent="0.2">
      <c r="A16" s="7" t="s">
        <v>111</v>
      </c>
      <c r="B16" s="7" t="s">
        <v>110</v>
      </c>
      <c r="C16" s="12">
        <v>835000</v>
      </c>
    </row>
    <row r="17" spans="1:10" ht="63.75" x14ac:dyDescent="0.2">
      <c r="B17" s="42" t="s">
        <v>131</v>
      </c>
      <c r="C17" s="12"/>
    </row>
    <row r="18" spans="1:10" x14ac:dyDescent="0.2">
      <c r="B18" s="23"/>
      <c r="C18" s="12"/>
    </row>
    <row r="19" spans="1:10" x14ac:dyDescent="0.2">
      <c r="A19" s="14" t="s">
        <v>60</v>
      </c>
      <c r="B19" s="17" t="s">
        <v>59</v>
      </c>
      <c r="C19" s="5">
        <f>SUM(C20)</f>
        <v>630000</v>
      </c>
    </row>
    <row r="20" spans="1:10" x14ac:dyDescent="0.2">
      <c r="A20" s="7" t="s">
        <v>56</v>
      </c>
      <c r="B20" s="7" t="s">
        <v>55</v>
      </c>
      <c r="C20" s="12">
        <v>630000</v>
      </c>
    </row>
    <row r="21" spans="1:10" ht="25.5" x14ac:dyDescent="0.2">
      <c r="B21" s="42" t="s">
        <v>130</v>
      </c>
      <c r="C21" s="12"/>
    </row>
    <row r="22" spans="1:10" ht="27" customHeight="1" x14ac:dyDescent="0.2">
      <c r="B22" s="7"/>
      <c r="C22" s="12"/>
    </row>
    <row r="23" spans="1:10" x14ac:dyDescent="0.2">
      <c r="A23" s="14" t="s">
        <v>40</v>
      </c>
      <c r="B23" s="13" t="s">
        <v>39</v>
      </c>
      <c r="C23" s="5">
        <f>SUM(C24:C27)</f>
        <v>463425</v>
      </c>
    </row>
    <row r="24" spans="1:10" ht="25.5" x14ac:dyDescent="0.2">
      <c r="A24" s="7" t="s">
        <v>109</v>
      </c>
      <c r="B24" s="23" t="s">
        <v>108</v>
      </c>
      <c r="C24" s="12">
        <v>263425</v>
      </c>
    </row>
    <row r="25" spans="1:10" x14ac:dyDescent="0.2">
      <c r="B25" s="42" t="s">
        <v>129</v>
      </c>
      <c r="C25" s="12"/>
    </row>
    <row r="26" spans="1:10" x14ac:dyDescent="0.2">
      <c r="B26" s="7"/>
      <c r="C26" s="12"/>
    </row>
    <row r="27" spans="1:10" x14ac:dyDescent="0.2">
      <c r="A27" s="7" t="s">
        <v>107</v>
      </c>
      <c r="B27" s="23" t="s">
        <v>106</v>
      </c>
      <c r="C27" s="12">
        <v>200000</v>
      </c>
    </row>
    <row r="28" spans="1:10" ht="21" customHeight="1" x14ac:dyDescent="0.2">
      <c r="B28" s="42" t="s">
        <v>128</v>
      </c>
      <c r="C28" s="12"/>
    </row>
    <row r="29" spans="1:10" x14ac:dyDescent="0.2">
      <c r="B29" s="7"/>
      <c r="C29" s="12"/>
      <c r="J29" s="38"/>
    </row>
    <row r="30" spans="1:10" x14ac:dyDescent="0.2">
      <c r="A30" s="14" t="s">
        <v>32</v>
      </c>
      <c r="B30" s="17" t="s">
        <v>31</v>
      </c>
      <c r="C30" s="12"/>
      <c r="D30" s="5">
        <f>+C40+C44+C32+C36</f>
        <v>380975</v>
      </c>
      <c r="J30" s="38"/>
    </row>
    <row r="31" spans="1:10" x14ac:dyDescent="0.2">
      <c r="A31" s="14"/>
      <c r="B31" s="17"/>
      <c r="C31" s="12"/>
      <c r="J31" s="38"/>
    </row>
    <row r="32" spans="1:10" x14ac:dyDescent="0.2">
      <c r="A32" s="14" t="s">
        <v>30</v>
      </c>
      <c r="B32" s="13" t="s">
        <v>29</v>
      </c>
      <c r="C32" s="5">
        <f>SUM(C33:C33)</f>
        <v>105000</v>
      </c>
      <c r="J32" s="38"/>
    </row>
    <row r="33" spans="1:10" x14ac:dyDescent="0.2">
      <c r="A33" s="7" t="s">
        <v>26</v>
      </c>
      <c r="B33" s="7" t="s">
        <v>25</v>
      </c>
      <c r="C33" s="12">
        <v>105000</v>
      </c>
      <c r="J33" s="38"/>
    </row>
    <row r="34" spans="1:10" ht="25.5" x14ac:dyDescent="0.2">
      <c r="B34" s="42" t="s">
        <v>127</v>
      </c>
      <c r="C34" s="12"/>
      <c r="J34" s="38"/>
    </row>
    <row r="35" spans="1:10" x14ac:dyDescent="0.2">
      <c r="B35" s="42"/>
      <c r="C35" s="12"/>
      <c r="J35" s="38"/>
    </row>
    <row r="36" spans="1:10" ht="25.5" x14ac:dyDescent="0.2">
      <c r="A36" s="14" t="s">
        <v>105</v>
      </c>
      <c r="B36" s="13" t="s">
        <v>104</v>
      </c>
      <c r="C36" s="5">
        <f>+C37</f>
        <v>80975</v>
      </c>
      <c r="J36" s="38"/>
    </row>
    <row r="37" spans="1:10" x14ac:dyDescent="0.2">
      <c r="A37" s="7" t="s">
        <v>103</v>
      </c>
      <c r="B37" s="7" t="s">
        <v>102</v>
      </c>
      <c r="C37" s="12">
        <v>80975</v>
      </c>
      <c r="J37" s="38"/>
    </row>
    <row r="38" spans="1:10" ht="25.5" x14ac:dyDescent="0.2">
      <c r="B38" s="42" t="s">
        <v>126</v>
      </c>
      <c r="C38" s="12"/>
      <c r="J38" s="38"/>
    </row>
    <row r="39" spans="1:10" x14ac:dyDescent="0.2">
      <c r="A39" s="14"/>
      <c r="B39" s="17"/>
      <c r="C39" s="12"/>
      <c r="J39" s="38"/>
    </row>
    <row r="40" spans="1:10" x14ac:dyDescent="0.2">
      <c r="A40" s="14" t="s">
        <v>22</v>
      </c>
      <c r="B40" s="13" t="s">
        <v>21</v>
      </c>
      <c r="C40" s="5">
        <f>SUM(C41:C41)</f>
        <v>45000</v>
      </c>
      <c r="J40" s="38"/>
    </row>
    <row r="41" spans="1:10" x14ac:dyDescent="0.2">
      <c r="A41" s="7" t="s">
        <v>101</v>
      </c>
      <c r="B41" s="7" t="s">
        <v>100</v>
      </c>
      <c r="C41" s="12">
        <v>45000</v>
      </c>
      <c r="J41" s="38"/>
    </row>
    <row r="42" spans="1:10" ht="25.5" x14ac:dyDescent="0.2">
      <c r="B42" s="42" t="s">
        <v>125</v>
      </c>
      <c r="C42" s="12"/>
      <c r="J42" s="38"/>
    </row>
    <row r="43" spans="1:10" x14ac:dyDescent="0.2">
      <c r="B43" s="7"/>
      <c r="C43" s="12"/>
      <c r="J43" s="38"/>
    </row>
    <row r="44" spans="1:10" x14ac:dyDescent="0.2">
      <c r="A44" s="14" t="s">
        <v>18</v>
      </c>
      <c r="B44" s="17" t="s">
        <v>17</v>
      </c>
      <c r="C44" s="5">
        <f>SUM(C45:C45)</f>
        <v>150000</v>
      </c>
      <c r="J44" s="38"/>
    </row>
    <row r="45" spans="1:10" x14ac:dyDescent="0.2">
      <c r="A45" s="7" t="s">
        <v>99</v>
      </c>
      <c r="B45" s="7" t="s">
        <v>98</v>
      </c>
      <c r="C45" s="12">
        <v>150000</v>
      </c>
      <c r="J45" s="38"/>
    </row>
    <row r="46" spans="1:10" ht="70.5" customHeight="1" x14ac:dyDescent="0.2">
      <c r="B46" s="42" t="s">
        <v>124</v>
      </c>
      <c r="C46" s="12"/>
      <c r="J46" s="38"/>
    </row>
    <row r="47" spans="1:10" ht="12" customHeight="1" x14ac:dyDescent="0.2">
      <c r="B47" s="7"/>
      <c r="C47" s="12"/>
      <c r="J47" s="38"/>
    </row>
    <row r="48" spans="1:10" x14ac:dyDescent="0.2">
      <c r="A48" s="14" t="s">
        <v>14</v>
      </c>
      <c r="B48" s="13" t="s">
        <v>13</v>
      </c>
      <c r="C48" s="12"/>
      <c r="D48" s="5">
        <f>+C50+C54</f>
        <v>4647000</v>
      </c>
      <c r="J48" s="38"/>
    </row>
    <row r="49" spans="1:248" x14ac:dyDescent="0.2">
      <c r="A49" s="14"/>
      <c r="B49" s="13"/>
      <c r="C49" s="12"/>
      <c r="E49" s="41"/>
      <c r="F49" s="40"/>
      <c r="G49" s="41"/>
      <c r="H49" s="40"/>
      <c r="I49" s="41"/>
      <c r="J49" s="40"/>
      <c r="K49" s="41"/>
      <c r="L49" s="40"/>
      <c r="M49" s="41"/>
      <c r="N49" s="40"/>
      <c r="O49" s="41"/>
      <c r="P49" s="40"/>
      <c r="Q49" s="41"/>
      <c r="R49" s="40"/>
      <c r="S49" s="41"/>
      <c r="T49" s="40"/>
      <c r="U49" s="41"/>
      <c r="V49" s="40"/>
      <c r="W49" s="41"/>
      <c r="X49" s="40"/>
      <c r="Y49" s="41"/>
      <c r="Z49" s="40"/>
      <c r="AA49" s="41"/>
      <c r="AB49" s="40"/>
      <c r="AC49" s="41"/>
      <c r="AD49" s="40"/>
      <c r="AE49" s="41"/>
      <c r="AF49" s="40"/>
      <c r="AG49" s="41"/>
      <c r="AH49" s="40"/>
      <c r="AI49" s="41"/>
      <c r="AJ49" s="40"/>
      <c r="AK49" s="41"/>
      <c r="AL49" s="40"/>
      <c r="AM49" s="41"/>
      <c r="AN49" s="40"/>
      <c r="AO49" s="41"/>
      <c r="AP49" s="40"/>
      <c r="AQ49" s="41"/>
      <c r="AR49" s="40"/>
      <c r="AS49" s="41"/>
      <c r="AT49" s="40"/>
      <c r="AU49" s="41"/>
      <c r="AV49" s="40"/>
      <c r="AW49" s="41"/>
      <c r="AX49" s="40"/>
      <c r="AY49" s="41"/>
      <c r="AZ49" s="40"/>
      <c r="BA49" s="41"/>
      <c r="BB49" s="40"/>
      <c r="BC49" s="41"/>
      <c r="BD49" s="40"/>
      <c r="BE49" s="41"/>
      <c r="BF49" s="40"/>
      <c r="BG49" s="41"/>
      <c r="BH49" s="40"/>
      <c r="BI49" s="41"/>
      <c r="BJ49" s="40"/>
      <c r="BK49" s="41"/>
      <c r="BL49" s="40"/>
      <c r="BM49" s="41"/>
      <c r="BN49" s="40"/>
      <c r="BO49" s="41"/>
      <c r="BP49" s="40"/>
      <c r="BQ49" s="41"/>
      <c r="BR49" s="40"/>
      <c r="BS49" s="41"/>
      <c r="BT49" s="40"/>
      <c r="BU49" s="41"/>
      <c r="BV49" s="40"/>
      <c r="BW49" s="41"/>
      <c r="BX49" s="40"/>
      <c r="BY49" s="41"/>
      <c r="BZ49" s="40"/>
      <c r="CA49" s="41"/>
      <c r="CB49" s="40"/>
      <c r="CC49" s="41"/>
      <c r="CD49" s="40"/>
      <c r="CE49" s="41"/>
      <c r="CF49" s="40"/>
      <c r="CG49" s="41"/>
      <c r="CH49" s="40"/>
      <c r="CI49" s="41"/>
      <c r="CJ49" s="40"/>
      <c r="CK49" s="41"/>
      <c r="CL49" s="40"/>
      <c r="CM49" s="41"/>
      <c r="CN49" s="40"/>
      <c r="CO49" s="41"/>
      <c r="CP49" s="40"/>
      <c r="CQ49" s="41"/>
      <c r="CR49" s="40"/>
      <c r="CS49" s="41"/>
      <c r="CT49" s="40"/>
      <c r="CU49" s="41"/>
      <c r="CV49" s="40"/>
      <c r="CW49" s="41"/>
      <c r="CX49" s="40"/>
      <c r="CY49" s="41"/>
      <c r="CZ49" s="40"/>
      <c r="DA49" s="41"/>
      <c r="DB49" s="40"/>
      <c r="DC49" s="41"/>
      <c r="DD49" s="40"/>
      <c r="DE49" s="41"/>
      <c r="DF49" s="40"/>
      <c r="DG49" s="41"/>
      <c r="DH49" s="40"/>
      <c r="DI49" s="41"/>
      <c r="DJ49" s="40"/>
      <c r="DK49" s="41"/>
      <c r="DL49" s="40"/>
      <c r="DM49" s="41"/>
      <c r="DN49" s="40"/>
      <c r="DO49" s="41"/>
      <c r="DP49" s="40"/>
      <c r="DQ49" s="41"/>
      <c r="DR49" s="40"/>
      <c r="DS49" s="41"/>
      <c r="DT49" s="40"/>
      <c r="DU49" s="41"/>
      <c r="DV49" s="40"/>
      <c r="DW49" s="41"/>
      <c r="DX49" s="40"/>
      <c r="DY49" s="41"/>
      <c r="DZ49" s="40"/>
      <c r="EA49" s="41"/>
      <c r="EB49" s="40"/>
      <c r="EC49" s="41"/>
      <c r="ED49" s="40"/>
      <c r="EE49" s="41"/>
      <c r="EF49" s="40"/>
      <c r="EG49" s="41"/>
      <c r="EH49" s="40"/>
      <c r="EI49" s="41"/>
      <c r="EJ49" s="40"/>
      <c r="EK49" s="41"/>
      <c r="EL49" s="40"/>
      <c r="EM49" s="41"/>
      <c r="EN49" s="40"/>
      <c r="EO49" s="41"/>
      <c r="EP49" s="40"/>
      <c r="EQ49" s="41"/>
      <c r="ER49" s="40"/>
      <c r="ES49" s="41"/>
      <c r="ET49" s="40"/>
      <c r="EU49" s="41"/>
      <c r="EV49" s="40"/>
      <c r="EW49" s="41"/>
      <c r="EX49" s="40"/>
      <c r="EY49" s="41"/>
      <c r="EZ49" s="40"/>
      <c r="FA49" s="41"/>
      <c r="FB49" s="40"/>
      <c r="FC49" s="41"/>
      <c r="FD49" s="40"/>
      <c r="FE49" s="41"/>
      <c r="FF49" s="40"/>
      <c r="FG49" s="41"/>
      <c r="FH49" s="40"/>
      <c r="FI49" s="41"/>
      <c r="FJ49" s="40"/>
      <c r="FK49" s="41"/>
      <c r="FL49" s="40"/>
      <c r="FM49" s="41"/>
      <c r="FN49" s="40"/>
      <c r="FO49" s="41"/>
      <c r="FP49" s="40"/>
      <c r="FQ49" s="41"/>
      <c r="FR49" s="40"/>
      <c r="FS49" s="41"/>
      <c r="FT49" s="40"/>
      <c r="FU49" s="41"/>
      <c r="FV49" s="40"/>
      <c r="FW49" s="41"/>
      <c r="FX49" s="40"/>
      <c r="FY49" s="41"/>
      <c r="FZ49" s="40"/>
      <c r="GA49" s="41"/>
      <c r="GB49" s="40"/>
      <c r="GC49" s="41"/>
      <c r="GD49" s="40"/>
      <c r="GE49" s="41"/>
      <c r="GF49" s="40"/>
      <c r="GG49" s="41"/>
      <c r="GH49" s="40"/>
      <c r="GI49" s="41"/>
      <c r="GJ49" s="40"/>
      <c r="GK49" s="41"/>
      <c r="GL49" s="40"/>
      <c r="GM49" s="41"/>
      <c r="GN49" s="40"/>
      <c r="GO49" s="41"/>
      <c r="GP49" s="40"/>
      <c r="GQ49" s="41"/>
      <c r="GR49" s="40"/>
      <c r="GS49" s="41"/>
      <c r="GT49" s="40"/>
      <c r="GU49" s="41"/>
      <c r="GV49" s="40"/>
      <c r="GW49" s="41"/>
      <c r="GX49" s="40"/>
      <c r="GY49" s="41"/>
      <c r="GZ49" s="40"/>
      <c r="HA49" s="41"/>
      <c r="HB49" s="40"/>
      <c r="HC49" s="41"/>
      <c r="HD49" s="40"/>
      <c r="HE49" s="41"/>
      <c r="HF49" s="40"/>
      <c r="HG49" s="41"/>
      <c r="HH49" s="40"/>
      <c r="HI49" s="41"/>
      <c r="HJ49" s="40"/>
      <c r="HK49" s="41"/>
      <c r="HL49" s="40"/>
      <c r="HM49" s="41"/>
      <c r="HN49" s="40"/>
      <c r="HO49" s="41"/>
      <c r="HP49" s="40"/>
      <c r="HQ49" s="41"/>
      <c r="HR49" s="40"/>
      <c r="HS49" s="41"/>
      <c r="HT49" s="40"/>
      <c r="HU49" s="41"/>
      <c r="HV49" s="40"/>
      <c r="HW49" s="41"/>
      <c r="HX49" s="40"/>
      <c r="HY49" s="41"/>
      <c r="HZ49" s="40"/>
      <c r="IA49" s="41"/>
      <c r="IB49" s="40"/>
      <c r="IC49" s="41"/>
      <c r="ID49" s="40"/>
      <c r="IE49" s="41"/>
      <c r="IF49" s="40"/>
      <c r="IG49" s="41"/>
      <c r="IH49" s="40"/>
      <c r="II49" s="41"/>
      <c r="IJ49" s="40"/>
      <c r="IK49" s="41"/>
      <c r="IL49" s="40"/>
      <c r="IM49" s="41"/>
      <c r="IN49" s="40"/>
    </row>
    <row r="50" spans="1:248" x14ac:dyDescent="0.2">
      <c r="A50" s="14" t="s">
        <v>12</v>
      </c>
      <c r="B50" s="13" t="s">
        <v>11</v>
      </c>
      <c r="C50" s="5">
        <f>+C51</f>
        <v>453000</v>
      </c>
      <c r="E50" s="41"/>
      <c r="F50" s="40"/>
      <c r="G50" s="41"/>
      <c r="H50" s="40"/>
      <c r="I50" s="41"/>
      <c r="J50" s="40"/>
      <c r="K50" s="41"/>
      <c r="L50" s="40"/>
      <c r="M50" s="41"/>
      <c r="N50" s="40"/>
      <c r="O50" s="41"/>
      <c r="P50" s="40"/>
      <c r="Q50" s="41"/>
      <c r="R50" s="40"/>
      <c r="S50" s="41"/>
      <c r="T50" s="40"/>
      <c r="U50" s="41"/>
      <c r="V50" s="40"/>
      <c r="W50" s="41"/>
      <c r="X50" s="40"/>
      <c r="Y50" s="41"/>
      <c r="Z50" s="40"/>
      <c r="AA50" s="41"/>
      <c r="AB50" s="40"/>
      <c r="AC50" s="41"/>
      <c r="AD50" s="40"/>
      <c r="AE50" s="41"/>
      <c r="AF50" s="40"/>
      <c r="AG50" s="41"/>
      <c r="AH50" s="40"/>
      <c r="AI50" s="41"/>
      <c r="AJ50" s="40"/>
      <c r="AK50" s="41"/>
      <c r="AL50" s="40"/>
      <c r="AM50" s="41"/>
      <c r="AN50" s="40"/>
      <c r="AO50" s="41"/>
      <c r="AP50" s="40"/>
      <c r="AQ50" s="41"/>
      <c r="AR50" s="40"/>
      <c r="AS50" s="41"/>
      <c r="AT50" s="40"/>
      <c r="AU50" s="41"/>
      <c r="AV50" s="40"/>
      <c r="AW50" s="41"/>
      <c r="AX50" s="40"/>
      <c r="AY50" s="41"/>
      <c r="AZ50" s="40"/>
      <c r="BA50" s="41"/>
      <c r="BB50" s="40"/>
      <c r="BC50" s="41"/>
      <c r="BD50" s="40"/>
      <c r="BE50" s="41"/>
      <c r="BF50" s="40"/>
      <c r="BG50" s="41"/>
      <c r="BH50" s="40"/>
      <c r="BI50" s="41"/>
      <c r="BJ50" s="40"/>
      <c r="BK50" s="41"/>
      <c r="BL50" s="40"/>
      <c r="BM50" s="41"/>
      <c r="BN50" s="40"/>
      <c r="BO50" s="41"/>
      <c r="BP50" s="40"/>
      <c r="BQ50" s="41"/>
      <c r="BR50" s="40"/>
      <c r="BS50" s="41"/>
      <c r="BT50" s="40"/>
      <c r="BU50" s="41"/>
      <c r="BV50" s="40"/>
      <c r="BW50" s="41"/>
      <c r="BX50" s="40"/>
      <c r="BY50" s="41"/>
      <c r="BZ50" s="40"/>
      <c r="CA50" s="41"/>
      <c r="CB50" s="40"/>
      <c r="CC50" s="41"/>
      <c r="CD50" s="40"/>
      <c r="CE50" s="41"/>
      <c r="CF50" s="40"/>
      <c r="CG50" s="41"/>
      <c r="CH50" s="40"/>
      <c r="CI50" s="41"/>
      <c r="CJ50" s="40"/>
      <c r="CK50" s="41"/>
      <c r="CL50" s="40"/>
      <c r="CM50" s="41"/>
      <c r="CN50" s="40"/>
      <c r="CO50" s="41"/>
      <c r="CP50" s="40"/>
      <c r="CQ50" s="41"/>
      <c r="CR50" s="40"/>
      <c r="CS50" s="41"/>
      <c r="CT50" s="40"/>
      <c r="CU50" s="41"/>
      <c r="CV50" s="40"/>
      <c r="CW50" s="41"/>
      <c r="CX50" s="40"/>
      <c r="CY50" s="41"/>
      <c r="CZ50" s="40"/>
      <c r="DA50" s="41"/>
      <c r="DB50" s="40"/>
      <c r="DC50" s="41"/>
      <c r="DD50" s="40"/>
      <c r="DE50" s="41"/>
      <c r="DF50" s="40"/>
      <c r="DG50" s="41"/>
      <c r="DH50" s="40"/>
      <c r="DI50" s="41"/>
      <c r="DJ50" s="40"/>
      <c r="DK50" s="41"/>
      <c r="DL50" s="40"/>
      <c r="DM50" s="41"/>
      <c r="DN50" s="40"/>
      <c r="DO50" s="41"/>
      <c r="DP50" s="40"/>
      <c r="DQ50" s="41"/>
      <c r="DR50" s="40"/>
      <c r="DS50" s="41"/>
      <c r="DT50" s="40"/>
      <c r="DU50" s="41"/>
      <c r="DV50" s="40"/>
      <c r="DW50" s="41"/>
      <c r="DX50" s="40"/>
      <c r="DY50" s="41"/>
      <c r="DZ50" s="40"/>
      <c r="EA50" s="41"/>
      <c r="EB50" s="40"/>
      <c r="EC50" s="41"/>
      <c r="ED50" s="40"/>
      <c r="EE50" s="41"/>
      <c r="EF50" s="40"/>
      <c r="EG50" s="41"/>
      <c r="EH50" s="40"/>
      <c r="EI50" s="41"/>
      <c r="EJ50" s="40"/>
      <c r="EK50" s="41"/>
      <c r="EL50" s="40"/>
      <c r="EM50" s="41"/>
      <c r="EN50" s="40"/>
      <c r="EO50" s="41"/>
      <c r="EP50" s="40"/>
      <c r="EQ50" s="41"/>
      <c r="ER50" s="40"/>
      <c r="ES50" s="41"/>
      <c r="ET50" s="40"/>
      <c r="EU50" s="41"/>
      <c r="EV50" s="40"/>
      <c r="EW50" s="41"/>
      <c r="EX50" s="40"/>
      <c r="EY50" s="41"/>
      <c r="EZ50" s="40"/>
      <c r="FA50" s="41"/>
      <c r="FB50" s="40"/>
      <c r="FC50" s="41"/>
      <c r="FD50" s="40"/>
      <c r="FE50" s="41"/>
      <c r="FF50" s="40"/>
      <c r="FG50" s="41"/>
      <c r="FH50" s="40"/>
      <c r="FI50" s="41"/>
      <c r="FJ50" s="40"/>
      <c r="FK50" s="41"/>
      <c r="FL50" s="40"/>
      <c r="FM50" s="41"/>
      <c r="FN50" s="40"/>
      <c r="FO50" s="41"/>
      <c r="FP50" s="40"/>
      <c r="FQ50" s="41"/>
      <c r="FR50" s="40"/>
      <c r="FS50" s="41"/>
      <c r="FT50" s="40"/>
      <c r="FU50" s="41"/>
      <c r="FV50" s="40"/>
      <c r="FW50" s="41"/>
      <c r="FX50" s="40"/>
      <c r="FY50" s="41"/>
      <c r="FZ50" s="40"/>
      <c r="GA50" s="41"/>
      <c r="GB50" s="40"/>
      <c r="GC50" s="41"/>
      <c r="GD50" s="40"/>
      <c r="GE50" s="41"/>
      <c r="GF50" s="40"/>
      <c r="GG50" s="41"/>
      <c r="GH50" s="40"/>
      <c r="GI50" s="41"/>
      <c r="GJ50" s="40"/>
      <c r="GK50" s="41"/>
      <c r="GL50" s="40"/>
      <c r="GM50" s="41"/>
      <c r="GN50" s="40"/>
      <c r="GO50" s="41"/>
      <c r="GP50" s="40"/>
      <c r="GQ50" s="41"/>
      <c r="GR50" s="40"/>
      <c r="GS50" s="41"/>
      <c r="GT50" s="40"/>
      <c r="GU50" s="41"/>
      <c r="GV50" s="40"/>
      <c r="GW50" s="41"/>
      <c r="GX50" s="40"/>
      <c r="GY50" s="41"/>
      <c r="GZ50" s="40"/>
      <c r="HA50" s="41"/>
      <c r="HB50" s="40"/>
      <c r="HC50" s="41"/>
      <c r="HD50" s="40"/>
      <c r="HE50" s="41"/>
      <c r="HF50" s="40"/>
      <c r="HG50" s="41"/>
      <c r="HH50" s="40"/>
      <c r="HI50" s="41"/>
      <c r="HJ50" s="40"/>
      <c r="HK50" s="41"/>
      <c r="HL50" s="40"/>
      <c r="HM50" s="41"/>
      <c r="HN50" s="40"/>
      <c r="HO50" s="41"/>
      <c r="HP50" s="40"/>
      <c r="HQ50" s="41"/>
      <c r="HR50" s="40"/>
      <c r="HS50" s="41"/>
      <c r="HT50" s="40"/>
      <c r="HU50" s="41"/>
      <c r="HV50" s="40"/>
      <c r="HW50" s="41"/>
      <c r="HX50" s="40"/>
      <c r="HY50" s="41"/>
      <c r="HZ50" s="40"/>
      <c r="IA50" s="41"/>
      <c r="IB50" s="40"/>
      <c r="IC50" s="41"/>
      <c r="ID50" s="40"/>
      <c r="IE50" s="41"/>
      <c r="IF50" s="40"/>
      <c r="IG50" s="41"/>
      <c r="IH50" s="40"/>
      <c r="II50" s="41"/>
      <c r="IJ50" s="40"/>
      <c r="IK50" s="41"/>
      <c r="IL50" s="40"/>
      <c r="IM50" s="41"/>
      <c r="IN50" s="40"/>
    </row>
    <row r="51" spans="1:248" x14ac:dyDescent="0.2">
      <c r="A51" s="7" t="s">
        <v>97</v>
      </c>
      <c r="B51" s="6" t="s">
        <v>96</v>
      </c>
      <c r="C51" s="12">
        <v>453000</v>
      </c>
      <c r="E51" s="41"/>
      <c r="F51" s="40"/>
      <c r="G51" s="41"/>
      <c r="H51" s="40"/>
      <c r="I51" s="41"/>
      <c r="J51" s="40"/>
      <c r="K51" s="41"/>
      <c r="L51" s="40"/>
      <c r="M51" s="41"/>
      <c r="N51" s="40"/>
      <c r="O51" s="41"/>
      <c r="P51" s="40"/>
      <c r="Q51" s="41"/>
      <c r="R51" s="40"/>
      <c r="S51" s="41"/>
      <c r="T51" s="40"/>
      <c r="U51" s="41"/>
      <c r="V51" s="40"/>
      <c r="W51" s="41"/>
      <c r="X51" s="40"/>
      <c r="Y51" s="41"/>
      <c r="Z51" s="40"/>
      <c r="AA51" s="41"/>
      <c r="AB51" s="40"/>
      <c r="AC51" s="41"/>
      <c r="AD51" s="40"/>
      <c r="AE51" s="41"/>
      <c r="AF51" s="40"/>
      <c r="AG51" s="41"/>
      <c r="AH51" s="40"/>
      <c r="AI51" s="41"/>
      <c r="AJ51" s="40"/>
      <c r="AK51" s="41"/>
      <c r="AL51" s="40"/>
      <c r="AM51" s="41"/>
      <c r="AN51" s="40"/>
      <c r="AO51" s="41"/>
      <c r="AP51" s="40"/>
      <c r="AQ51" s="41"/>
      <c r="AR51" s="40"/>
      <c r="AS51" s="41"/>
      <c r="AT51" s="40"/>
      <c r="AU51" s="41"/>
      <c r="AV51" s="40"/>
      <c r="AW51" s="41"/>
      <c r="AX51" s="40"/>
      <c r="AY51" s="41"/>
      <c r="AZ51" s="40"/>
      <c r="BA51" s="41"/>
      <c r="BB51" s="40"/>
      <c r="BC51" s="41"/>
      <c r="BD51" s="40"/>
      <c r="BE51" s="41"/>
      <c r="BF51" s="40"/>
      <c r="BG51" s="41"/>
      <c r="BH51" s="40"/>
      <c r="BI51" s="41"/>
      <c r="BJ51" s="40"/>
      <c r="BK51" s="41"/>
      <c r="BL51" s="40"/>
      <c r="BM51" s="41"/>
      <c r="BN51" s="40"/>
      <c r="BO51" s="41"/>
      <c r="BP51" s="40"/>
      <c r="BQ51" s="41"/>
      <c r="BR51" s="40"/>
      <c r="BS51" s="41"/>
      <c r="BT51" s="40"/>
      <c r="BU51" s="41"/>
      <c r="BV51" s="40"/>
      <c r="BW51" s="41"/>
      <c r="BX51" s="40"/>
      <c r="BY51" s="41"/>
      <c r="BZ51" s="40"/>
      <c r="CA51" s="41"/>
      <c r="CB51" s="40"/>
      <c r="CC51" s="41"/>
      <c r="CD51" s="40"/>
      <c r="CE51" s="41"/>
      <c r="CF51" s="40"/>
      <c r="CG51" s="41"/>
      <c r="CH51" s="40"/>
      <c r="CI51" s="41"/>
      <c r="CJ51" s="40"/>
      <c r="CK51" s="41"/>
      <c r="CL51" s="40"/>
      <c r="CM51" s="41"/>
      <c r="CN51" s="40"/>
      <c r="CO51" s="41"/>
      <c r="CP51" s="40"/>
      <c r="CQ51" s="41"/>
      <c r="CR51" s="40"/>
      <c r="CS51" s="41"/>
      <c r="CT51" s="40"/>
      <c r="CU51" s="41"/>
      <c r="CV51" s="40"/>
      <c r="CW51" s="41"/>
      <c r="CX51" s="40"/>
      <c r="CY51" s="41"/>
      <c r="CZ51" s="40"/>
      <c r="DA51" s="41"/>
      <c r="DB51" s="40"/>
      <c r="DC51" s="41"/>
      <c r="DD51" s="40"/>
      <c r="DE51" s="41"/>
      <c r="DF51" s="40"/>
      <c r="DG51" s="41"/>
      <c r="DH51" s="40"/>
      <c r="DI51" s="41"/>
      <c r="DJ51" s="40"/>
      <c r="DK51" s="41"/>
      <c r="DL51" s="40"/>
      <c r="DM51" s="41"/>
      <c r="DN51" s="40"/>
      <c r="DO51" s="41"/>
      <c r="DP51" s="40"/>
      <c r="DQ51" s="41"/>
      <c r="DR51" s="40"/>
      <c r="DS51" s="41"/>
      <c r="DT51" s="40"/>
      <c r="DU51" s="41"/>
      <c r="DV51" s="40"/>
      <c r="DW51" s="41"/>
      <c r="DX51" s="40"/>
      <c r="DY51" s="41"/>
      <c r="DZ51" s="40"/>
      <c r="EA51" s="41"/>
      <c r="EB51" s="40"/>
      <c r="EC51" s="41"/>
      <c r="ED51" s="40"/>
      <c r="EE51" s="41"/>
      <c r="EF51" s="40"/>
      <c r="EG51" s="41"/>
      <c r="EH51" s="40"/>
      <c r="EI51" s="41"/>
      <c r="EJ51" s="40"/>
      <c r="EK51" s="41"/>
      <c r="EL51" s="40"/>
      <c r="EM51" s="41"/>
      <c r="EN51" s="40"/>
      <c r="EO51" s="41"/>
      <c r="EP51" s="40"/>
      <c r="EQ51" s="41"/>
      <c r="ER51" s="40"/>
      <c r="ES51" s="41"/>
      <c r="ET51" s="40"/>
      <c r="EU51" s="41"/>
      <c r="EV51" s="40"/>
      <c r="EW51" s="41"/>
      <c r="EX51" s="40"/>
      <c r="EY51" s="41"/>
      <c r="EZ51" s="40"/>
      <c r="FA51" s="41"/>
      <c r="FB51" s="40"/>
      <c r="FC51" s="41"/>
      <c r="FD51" s="40"/>
      <c r="FE51" s="41"/>
      <c r="FF51" s="40"/>
      <c r="FG51" s="41"/>
      <c r="FH51" s="40"/>
      <c r="FI51" s="41"/>
      <c r="FJ51" s="40"/>
      <c r="FK51" s="41"/>
      <c r="FL51" s="40"/>
      <c r="FM51" s="41"/>
      <c r="FN51" s="40"/>
      <c r="FO51" s="41"/>
      <c r="FP51" s="40"/>
      <c r="FQ51" s="41"/>
      <c r="FR51" s="40"/>
      <c r="FS51" s="41"/>
      <c r="FT51" s="40"/>
      <c r="FU51" s="41"/>
      <c r="FV51" s="40"/>
      <c r="FW51" s="41"/>
      <c r="FX51" s="40"/>
      <c r="FY51" s="41"/>
      <c r="FZ51" s="40"/>
      <c r="GA51" s="41"/>
      <c r="GB51" s="40"/>
      <c r="GC51" s="41"/>
      <c r="GD51" s="40"/>
      <c r="GE51" s="41"/>
      <c r="GF51" s="40"/>
      <c r="GG51" s="41"/>
      <c r="GH51" s="40"/>
      <c r="GI51" s="41"/>
      <c r="GJ51" s="40"/>
      <c r="GK51" s="41"/>
      <c r="GL51" s="40"/>
      <c r="GM51" s="41"/>
      <c r="GN51" s="40"/>
      <c r="GO51" s="41"/>
      <c r="GP51" s="40"/>
      <c r="GQ51" s="41"/>
      <c r="GR51" s="40"/>
      <c r="GS51" s="41"/>
      <c r="GT51" s="40"/>
      <c r="GU51" s="41"/>
      <c r="GV51" s="40"/>
      <c r="GW51" s="41"/>
      <c r="GX51" s="40"/>
      <c r="GY51" s="41"/>
      <c r="GZ51" s="40"/>
      <c r="HA51" s="41"/>
      <c r="HB51" s="40"/>
      <c r="HC51" s="41"/>
      <c r="HD51" s="40"/>
      <c r="HE51" s="41"/>
      <c r="HF51" s="40"/>
      <c r="HG51" s="41"/>
      <c r="HH51" s="40"/>
      <c r="HI51" s="41"/>
      <c r="HJ51" s="40"/>
      <c r="HK51" s="41"/>
      <c r="HL51" s="40"/>
      <c r="HM51" s="41"/>
      <c r="HN51" s="40"/>
      <c r="HO51" s="41"/>
      <c r="HP51" s="40"/>
      <c r="HQ51" s="41"/>
      <c r="HR51" s="40"/>
      <c r="HS51" s="41"/>
      <c r="HT51" s="40"/>
      <c r="HU51" s="41"/>
      <c r="HV51" s="40"/>
      <c r="HW51" s="41"/>
      <c r="HX51" s="40"/>
      <c r="HY51" s="41"/>
      <c r="HZ51" s="40"/>
      <c r="IA51" s="41"/>
      <c r="IB51" s="40"/>
      <c r="IC51" s="41"/>
      <c r="ID51" s="40"/>
      <c r="IE51" s="41"/>
      <c r="IF51" s="40"/>
      <c r="IG51" s="41"/>
      <c r="IH51" s="40"/>
      <c r="II51" s="41"/>
      <c r="IJ51" s="40"/>
      <c r="IK51" s="41"/>
      <c r="IL51" s="40"/>
      <c r="IM51" s="41"/>
      <c r="IN51" s="40"/>
    </row>
    <row r="52" spans="1:248" ht="43.5" customHeight="1" x14ac:dyDescent="0.2">
      <c r="B52" s="42" t="s">
        <v>123</v>
      </c>
      <c r="C52" s="12"/>
      <c r="E52" s="41"/>
      <c r="F52" s="40"/>
      <c r="G52" s="41"/>
      <c r="H52" s="40"/>
      <c r="I52" s="41"/>
      <c r="J52" s="40"/>
      <c r="K52" s="41"/>
      <c r="L52" s="40"/>
      <c r="M52" s="41"/>
      <c r="N52" s="40"/>
      <c r="O52" s="41"/>
      <c r="P52" s="40"/>
      <c r="Q52" s="41"/>
      <c r="R52" s="40"/>
      <c r="S52" s="41"/>
      <c r="T52" s="40"/>
      <c r="U52" s="41"/>
      <c r="V52" s="40"/>
      <c r="W52" s="41"/>
      <c r="X52" s="40"/>
      <c r="Y52" s="41"/>
      <c r="Z52" s="40"/>
      <c r="AA52" s="41"/>
      <c r="AB52" s="40"/>
      <c r="AC52" s="41"/>
      <c r="AD52" s="40"/>
      <c r="AE52" s="41"/>
      <c r="AF52" s="40"/>
      <c r="AG52" s="41"/>
      <c r="AH52" s="40"/>
      <c r="AI52" s="41"/>
      <c r="AJ52" s="40"/>
      <c r="AK52" s="41"/>
      <c r="AL52" s="40"/>
      <c r="AM52" s="41"/>
      <c r="AN52" s="40"/>
      <c r="AO52" s="41"/>
      <c r="AP52" s="40"/>
      <c r="AQ52" s="41"/>
      <c r="AR52" s="40"/>
      <c r="AS52" s="41"/>
      <c r="AT52" s="40"/>
      <c r="AU52" s="41"/>
      <c r="AV52" s="40"/>
      <c r="AW52" s="41"/>
      <c r="AX52" s="40"/>
      <c r="AY52" s="41"/>
      <c r="AZ52" s="40"/>
      <c r="BA52" s="41"/>
      <c r="BB52" s="40"/>
      <c r="BC52" s="41"/>
      <c r="BD52" s="40"/>
      <c r="BE52" s="41"/>
      <c r="BF52" s="40"/>
      <c r="BG52" s="41"/>
      <c r="BH52" s="40"/>
      <c r="BI52" s="41"/>
      <c r="BJ52" s="40"/>
      <c r="BK52" s="41"/>
      <c r="BL52" s="40"/>
      <c r="BM52" s="41"/>
      <c r="BN52" s="40"/>
      <c r="BO52" s="41"/>
      <c r="BP52" s="40"/>
      <c r="BQ52" s="41"/>
      <c r="BR52" s="40"/>
      <c r="BS52" s="41"/>
      <c r="BT52" s="40"/>
      <c r="BU52" s="41"/>
      <c r="BV52" s="40"/>
      <c r="BW52" s="41"/>
      <c r="BX52" s="40"/>
      <c r="BY52" s="41"/>
      <c r="BZ52" s="40"/>
      <c r="CA52" s="41"/>
      <c r="CB52" s="40"/>
      <c r="CC52" s="41"/>
      <c r="CD52" s="40"/>
      <c r="CE52" s="41"/>
      <c r="CF52" s="40"/>
      <c r="CG52" s="41"/>
      <c r="CH52" s="40"/>
      <c r="CI52" s="41"/>
      <c r="CJ52" s="40"/>
      <c r="CK52" s="41"/>
      <c r="CL52" s="40"/>
      <c r="CM52" s="41"/>
      <c r="CN52" s="40"/>
      <c r="CO52" s="41"/>
      <c r="CP52" s="40"/>
      <c r="CQ52" s="41"/>
      <c r="CR52" s="40"/>
      <c r="CS52" s="41"/>
      <c r="CT52" s="40"/>
      <c r="CU52" s="41"/>
      <c r="CV52" s="40"/>
      <c r="CW52" s="41"/>
      <c r="CX52" s="40"/>
      <c r="CY52" s="41"/>
      <c r="CZ52" s="40"/>
      <c r="DA52" s="41"/>
      <c r="DB52" s="40"/>
      <c r="DC52" s="41"/>
      <c r="DD52" s="40"/>
      <c r="DE52" s="41"/>
      <c r="DF52" s="40"/>
      <c r="DG52" s="41"/>
      <c r="DH52" s="40"/>
      <c r="DI52" s="41"/>
      <c r="DJ52" s="40"/>
      <c r="DK52" s="41"/>
      <c r="DL52" s="40"/>
      <c r="DM52" s="41"/>
      <c r="DN52" s="40"/>
      <c r="DO52" s="41"/>
      <c r="DP52" s="40"/>
      <c r="DQ52" s="41"/>
      <c r="DR52" s="40"/>
      <c r="DS52" s="41"/>
      <c r="DT52" s="40"/>
      <c r="DU52" s="41"/>
      <c r="DV52" s="40"/>
      <c r="DW52" s="41"/>
      <c r="DX52" s="40"/>
      <c r="DY52" s="41"/>
      <c r="DZ52" s="40"/>
      <c r="EA52" s="41"/>
      <c r="EB52" s="40"/>
      <c r="EC52" s="41"/>
      <c r="ED52" s="40"/>
      <c r="EE52" s="41"/>
      <c r="EF52" s="40"/>
      <c r="EG52" s="41"/>
      <c r="EH52" s="40"/>
      <c r="EI52" s="41"/>
      <c r="EJ52" s="40"/>
      <c r="EK52" s="41"/>
      <c r="EL52" s="40"/>
      <c r="EM52" s="41"/>
      <c r="EN52" s="40"/>
      <c r="EO52" s="41"/>
      <c r="EP52" s="40"/>
      <c r="EQ52" s="41"/>
      <c r="ER52" s="40"/>
      <c r="ES52" s="41"/>
      <c r="ET52" s="40"/>
      <c r="EU52" s="41"/>
      <c r="EV52" s="40"/>
      <c r="EW52" s="41"/>
      <c r="EX52" s="40"/>
      <c r="EY52" s="41"/>
      <c r="EZ52" s="40"/>
      <c r="FA52" s="41"/>
      <c r="FB52" s="40"/>
      <c r="FC52" s="41"/>
      <c r="FD52" s="40"/>
      <c r="FE52" s="41"/>
      <c r="FF52" s="40"/>
      <c r="FG52" s="41"/>
      <c r="FH52" s="40"/>
      <c r="FI52" s="41"/>
      <c r="FJ52" s="40"/>
      <c r="FK52" s="41"/>
      <c r="FL52" s="40"/>
      <c r="FM52" s="41"/>
      <c r="FN52" s="40"/>
      <c r="FO52" s="41"/>
      <c r="FP52" s="40"/>
      <c r="FQ52" s="41"/>
      <c r="FR52" s="40"/>
      <c r="FS52" s="41"/>
      <c r="FT52" s="40"/>
      <c r="FU52" s="41"/>
      <c r="FV52" s="40"/>
      <c r="FW52" s="41"/>
      <c r="FX52" s="40"/>
      <c r="FY52" s="41"/>
      <c r="FZ52" s="40"/>
      <c r="GA52" s="41"/>
      <c r="GB52" s="40"/>
      <c r="GC52" s="41"/>
      <c r="GD52" s="40"/>
      <c r="GE52" s="41"/>
      <c r="GF52" s="40"/>
      <c r="GG52" s="41"/>
      <c r="GH52" s="40"/>
      <c r="GI52" s="41"/>
      <c r="GJ52" s="40"/>
      <c r="GK52" s="41"/>
      <c r="GL52" s="40"/>
      <c r="GM52" s="41"/>
      <c r="GN52" s="40"/>
      <c r="GO52" s="41"/>
      <c r="GP52" s="40"/>
      <c r="GQ52" s="41"/>
      <c r="GR52" s="40"/>
      <c r="GS52" s="41"/>
      <c r="GT52" s="40"/>
      <c r="GU52" s="41"/>
      <c r="GV52" s="40"/>
      <c r="GW52" s="41"/>
      <c r="GX52" s="40"/>
      <c r="GY52" s="41"/>
      <c r="GZ52" s="40"/>
      <c r="HA52" s="41"/>
      <c r="HB52" s="40"/>
      <c r="HC52" s="41"/>
      <c r="HD52" s="40"/>
      <c r="HE52" s="41"/>
      <c r="HF52" s="40"/>
      <c r="HG52" s="41"/>
      <c r="HH52" s="40"/>
      <c r="HI52" s="41"/>
      <c r="HJ52" s="40"/>
      <c r="HK52" s="41"/>
      <c r="HL52" s="40"/>
      <c r="HM52" s="41"/>
      <c r="HN52" s="40"/>
      <c r="HO52" s="41"/>
      <c r="HP52" s="40"/>
      <c r="HQ52" s="41"/>
      <c r="HR52" s="40"/>
      <c r="HS52" s="41"/>
      <c r="HT52" s="40"/>
      <c r="HU52" s="41"/>
      <c r="HV52" s="40"/>
      <c r="HW52" s="41"/>
      <c r="HX52" s="40"/>
      <c r="HY52" s="41"/>
      <c r="HZ52" s="40"/>
      <c r="IA52" s="41"/>
      <c r="IB52" s="40"/>
      <c r="IC52" s="41"/>
      <c r="ID52" s="40"/>
      <c r="IE52" s="41"/>
      <c r="IF52" s="40"/>
      <c r="IG52" s="41"/>
      <c r="IH52" s="40"/>
      <c r="II52" s="41"/>
      <c r="IJ52" s="40"/>
      <c r="IK52" s="41"/>
      <c r="IL52" s="40"/>
      <c r="IM52" s="41"/>
      <c r="IN52" s="40"/>
    </row>
    <row r="53" spans="1:248" x14ac:dyDescent="0.2">
      <c r="B53" s="6"/>
      <c r="C53" s="12"/>
      <c r="E53" s="41"/>
      <c r="F53" s="40"/>
      <c r="G53" s="41"/>
      <c r="H53" s="40"/>
      <c r="I53" s="41"/>
      <c r="J53" s="40"/>
      <c r="K53" s="41"/>
      <c r="L53" s="40"/>
      <c r="M53" s="41"/>
      <c r="N53" s="40"/>
      <c r="O53" s="41"/>
      <c r="P53" s="40"/>
      <c r="Q53" s="41"/>
      <c r="R53" s="40"/>
      <c r="S53" s="41"/>
      <c r="T53" s="40"/>
      <c r="U53" s="41"/>
      <c r="V53" s="40"/>
      <c r="W53" s="41"/>
      <c r="X53" s="40"/>
      <c r="Y53" s="41"/>
      <c r="Z53" s="40"/>
      <c r="AA53" s="41"/>
      <c r="AB53" s="40"/>
      <c r="AC53" s="41"/>
      <c r="AD53" s="40"/>
      <c r="AE53" s="41"/>
      <c r="AF53" s="40"/>
      <c r="AG53" s="41"/>
      <c r="AH53" s="40"/>
      <c r="AI53" s="41"/>
      <c r="AJ53" s="40"/>
      <c r="AK53" s="41"/>
      <c r="AL53" s="40"/>
      <c r="AM53" s="41"/>
      <c r="AN53" s="40"/>
      <c r="AO53" s="41"/>
      <c r="AP53" s="40"/>
      <c r="AQ53" s="41"/>
      <c r="AR53" s="40"/>
      <c r="AS53" s="41"/>
      <c r="AT53" s="40"/>
      <c r="AU53" s="41"/>
      <c r="AV53" s="40"/>
      <c r="AW53" s="41"/>
      <c r="AX53" s="40"/>
      <c r="AY53" s="41"/>
      <c r="AZ53" s="40"/>
      <c r="BA53" s="41"/>
      <c r="BB53" s="40"/>
      <c r="BC53" s="41"/>
      <c r="BD53" s="40"/>
      <c r="BE53" s="41"/>
      <c r="BF53" s="40"/>
      <c r="BG53" s="41"/>
      <c r="BH53" s="40"/>
      <c r="BI53" s="41"/>
      <c r="BJ53" s="40"/>
      <c r="BK53" s="41"/>
      <c r="BL53" s="40"/>
      <c r="BM53" s="41"/>
      <c r="BN53" s="40"/>
      <c r="BO53" s="41"/>
      <c r="BP53" s="40"/>
      <c r="BQ53" s="41"/>
      <c r="BR53" s="40"/>
      <c r="BS53" s="41"/>
      <c r="BT53" s="40"/>
      <c r="BU53" s="41"/>
      <c r="BV53" s="40"/>
      <c r="BW53" s="41"/>
      <c r="BX53" s="40"/>
      <c r="BY53" s="41"/>
      <c r="BZ53" s="40"/>
      <c r="CA53" s="41"/>
      <c r="CB53" s="40"/>
      <c r="CC53" s="41"/>
      <c r="CD53" s="40"/>
      <c r="CE53" s="41"/>
      <c r="CF53" s="40"/>
      <c r="CG53" s="41"/>
      <c r="CH53" s="40"/>
      <c r="CI53" s="41"/>
      <c r="CJ53" s="40"/>
      <c r="CK53" s="41"/>
      <c r="CL53" s="40"/>
      <c r="CM53" s="41"/>
      <c r="CN53" s="40"/>
      <c r="CO53" s="41"/>
      <c r="CP53" s="40"/>
      <c r="CQ53" s="41"/>
      <c r="CR53" s="40"/>
      <c r="CS53" s="41"/>
      <c r="CT53" s="40"/>
      <c r="CU53" s="41"/>
      <c r="CV53" s="40"/>
      <c r="CW53" s="41"/>
      <c r="CX53" s="40"/>
      <c r="CY53" s="41"/>
      <c r="CZ53" s="40"/>
      <c r="DA53" s="41"/>
      <c r="DB53" s="40"/>
      <c r="DC53" s="41"/>
      <c r="DD53" s="40"/>
      <c r="DE53" s="41"/>
      <c r="DF53" s="40"/>
      <c r="DG53" s="41"/>
      <c r="DH53" s="40"/>
      <c r="DI53" s="41"/>
      <c r="DJ53" s="40"/>
      <c r="DK53" s="41"/>
      <c r="DL53" s="40"/>
      <c r="DM53" s="41"/>
      <c r="DN53" s="40"/>
      <c r="DO53" s="41"/>
      <c r="DP53" s="40"/>
      <c r="DQ53" s="41"/>
      <c r="DR53" s="40"/>
      <c r="DS53" s="41"/>
      <c r="DT53" s="40"/>
      <c r="DU53" s="41"/>
      <c r="DV53" s="40"/>
      <c r="DW53" s="41"/>
      <c r="DX53" s="40"/>
      <c r="DY53" s="41"/>
      <c r="DZ53" s="40"/>
      <c r="EA53" s="41"/>
      <c r="EB53" s="40"/>
      <c r="EC53" s="41"/>
      <c r="ED53" s="40"/>
      <c r="EE53" s="41"/>
      <c r="EF53" s="40"/>
      <c r="EG53" s="41"/>
      <c r="EH53" s="40"/>
      <c r="EI53" s="41"/>
      <c r="EJ53" s="40"/>
      <c r="EK53" s="41"/>
      <c r="EL53" s="40"/>
      <c r="EM53" s="41"/>
      <c r="EN53" s="40"/>
      <c r="EO53" s="41"/>
      <c r="EP53" s="40"/>
      <c r="EQ53" s="41"/>
      <c r="ER53" s="40"/>
      <c r="ES53" s="41"/>
      <c r="ET53" s="40"/>
      <c r="EU53" s="41"/>
      <c r="EV53" s="40"/>
      <c r="EW53" s="41"/>
      <c r="EX53" s="40"/>
      <c r="EY53" s="41"/>
      <c r="EZ53" s="40"/>
      <c r="FA53" s="41"/>
      <c r="FB53" s="40"/>
      <c r="FC53" s="41"/>
      <c r="FD53" s="40"/>
      <c r="FE53" s="41"/>
      <c r="FF53" s="40"/>
      <c r="FG53" s="41"/>
      <c r="FH53" s="40"/>
      <c r="FI53" s="41"/>
      <c r="FJ53" s="40"/>
      <c r="FK53" s="41"/>
      <c r="FL53" s="40"/>
      <c r="FM53" s="41"/>
      <c r="FN53" s="40"/>
      <c r="FO53" s="41"/>
      <c r="FP53" s="40"/>
      <c r="FQ53" s="41"/>
      <c r="FR53" s="40"/>
      <c r="FS53" s="41"/>
      <c r="FT53" s="40"/>
      <c r="FU53" s="41"/>
      <c r="FV53" s="40"/>
      <c r="FW53" s="41"/>
      <c r="FX53" s="40"/>
      <c r="FY53" s="41"/>
      <c r="FZ53" s="40"/>
      <c r="GA53" s="41"/>
      <c r="GB53" s="40"/>
      <c r="GC53" s="41"/>
      <c r="GD53" s="40"/>
      <c r="GE53" s="41"/>
      <c r="GF53" s="40"/>
      <c r="GG53" s="41"/>
      <c r="GH53" s="40"/>
      <c r="GI53" s="41"/>
      <c r="GJ53" s="40"/>
      <c r="GK53" s="41"/>
      <c r="GL53" s="40"/>
      <c r="GM53" s="41"/>
      <c r="GN53" s="40"/>
      <c r="GO53" s="41"/>
      <c r="GP53" s="40"/>
      <c r="GQ53" s="41"/>
      <c r="GR53" s="40"/>
      <c r="GS53" s="41"/>
      <c r="GT53" s="40"/>
      <c r="GU53" s="41"/>
      <c r="GV53" s="40"/>
      <c r="GW53" s="41"/>
      <c r="GX53" s="40"/>
      <c r="GY53" s="41"/>
      <c r="GZ53" s="40"/>
      <c r="HA53" s="41"/>
      <c r="HB53" s="40"/>
      <c r="HC53" s="41"/>
      <c r="HD53" s="40"/>
      <c r="HE53" s="41"/>
      <c r="HF53" s="40"/>
      <c r="HG53" s="41"/>
      <c r="HH53" s="40"/>
      <c r="HI53" s="41"/>
      <c r="HJ53" s="40"/>
      <c r="HK53" s="41"/>
      <c r="HL53" s="40"/>
      <c r="HM53" s="41"/>
      <c r="HN53" s="40"/>
      <c r="HO53" s="41"/>
      <c r="HP53" s="40"/>
      <c r="HQ53" s="41"/>
      <c r="HR53" s="40"/>
      <c r="HS53" s="41"/>
      <c r="HT53" s="40"/>
      <c r="HU53" s="41"/>
      <c r="HV53" s="40"/>
      <c r="HW53" s="41"/>
      <c r="HX53" s="40"/>
      <c r="HY53" s="41"/>
      <c r="HZ53" s="40"/>
      <c r="IA53" s="41"/>
      <c r="IB53" s="40"/>
      <c r="IC53" s="41"/>
      <c r="ID53" s="40"/>
      <c r="IE53" s="41"/>
      <c r="IF53" s="40"/>
      <c r="IG53" s="41"/>
      <c r="IH53" s="40"/>
      <c r="II53" s="41"/>
      <c r="IJ53" s="40"/>
      <c r="IK53" s="41"/>
      <c r="IL53" s="40"/>
      <c r="IM53" s="41"/>
      <c r="IN53" s="40"/>
    </row>
    <row r="54" spans="1:248" x14ac:dyDescent="0.2">
      <c r="A54" s="14" t="s">
        <v>95</v>
      </c>
      <c r="B54" s="13" t="s">
        <v>94</v>
      </c>
      <c r="C54" s="5">
        <f>+C55</f>
        <v>4194000</v>
      </c>
      <c r="J54" s="38"/>
    </row>
    <row r="55" spans="1:248" x14ac:dyDescent="0.2">
      <c r="A55" s="7" t="s">
        <v>93</v>
      </c>
      <c r="B55" s="6" t="s">
        <v>92</v>
      </c>
      <c r="C55" s="12">
        <v>4194000</v>
      </c>
      <c r="J55" s="38"/>
    </row>
    <row r="56" spans="1:248" ht="42.75" customHeight="1" x14ac:dyDescent="0.2">
      <c r="B56" s="39" t="s">
        <v>122</v>
      </c>
      <c r="C56" s="12"/>
      <c r="J56" s="38"/>
    </row>
    <row r="57" spans="1:248" x14ac:dyDescent="0.2">
      <c r="B57" s="6"/>
      <c r="C57" s="12"/>
      <c r="J57" s="38"/>
    </row>
    <row r="58" spans="1:248" x14ac:dyDescent="0.2">
      <c r="B58" s="7"/>
      <c r="C58" s="12"/>
      <c r="J58" s="38"/>
    </row>
    <row r="59" spans="1:248" ht="13.5" thickBot="1" x14ac:dyDescent="0.25">
      <c r="B59" s="10" t="s">
        <v>91</v>
      </c>
      <c r="D59" s="9">
        <f>SUM(D1:D58)</f>
        <v>7266400</v>
      </c>
    </row>
    <row r="60" spans="1:248" ht="13.5" thickTop="1" x14ac:dyDescent="0.2"/>
  </sheetData>
  <mergeCells count="2">
    <mergeCell ref="A1:D1"/>
    <mergeCell ref="A2:D2"/>
  </mergeCells>
  <pageMargins left="0.39370078740157483" right="0.39370078740157483" top="0.39370078740157483" bottom="0.39370078740157483" header="0" footer="0"/>
  <pageSetup scale="85" fitToWidth="2" orientation="portrait" r:id="rId1"/>
  <headerFooter alignWithMargins="0"/>
  <rowBreaks count="1" manualBreakCount="1">
    <brk id="46"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opLeftCell="A20" zoomScaleNormal="100" zoomScaleSheetLayoutView="100" workbookViewId="0">
      <selection activeCell="B24" sqref="B24"/>
    </sheetView>
  </sheetViews>
  <sheetFormatPr baseColWidth="10" defaultRowHeight="12.75" x14ac:dyDescent="0.2"/>
  <cols>
    <col min="1" max="1" width="9.7109375" style="43" customWidth="1"/>
    <col min="2" max="2" width="51.28515625" style="6" customWidth="1"/>
    <col min="3" max="3" width="23.28515625" style="4" customWidth="1"/>
    <col min="4" max="4" width="23.42578125" style="5" customWidth="1"/>
    <col min="5" max="5" width="19.5703125" style="4" hidden="1" customWidth="1"/>
    <col min="6" max="6" width="16.28515625" style="3" hidden="1" customWidth="1"/>
    <col min="7" max="7" width="12.7109375" style="3" hidden="1" customWidth="1"/>
    <col min="8" max="8" width="14.85546875" style="2" hidden="1" customWidth="1"/>
    <col min="9" max="9" width="21.28515625" style="1" hidden="1" customWidth="1"/>
    <col min="10" max="16" width="0" style="1" hidden="1" customWidth="1"/>
    <col min="17" max="17" width="17.28515625" style="1" bestFit="1" customWidth="1"/>
    <col min="18" max="18" width="21.42578125" style="1" customWidth="1"/>
    <col min="19" max="19" width="11.42578125" style="1"/>
    <col min="20" max="20" width="14.5703125" style="1" bestFit="1" customWidth="1"/>
    <col min="21" max="16384" width="11.42578125" style="1"/>
  </cols>
  <sheetData>
    <row r="1" spans="1:11" s="33" customFormat="1" ht="14.25" x14ac:dyDescent="0.2">
      <c r="A1" s="49" t="s">
        <v>121</v>
      </c>
      <c r="B1" s="49"/>
      <c r="C1" s="49"/>
      <c r="D1" s="49"/>
      <c r="E1" s="36"/>
      <c r="F1" s="35"/>
      <c r="G1" s="35"/>
      <c r="H1" s="34"/>
    </row>
    <row r="2" spans="1:11" ht="14.25" customHeight="1" x14ac:dyDescent="0.2">
      <c r="A2" s="49" t="s">
        <v>147</v>
      </c>
      <c r="B2" s="49"/>
      <c r="C2" s="49"/>
      <c r="D2" s="49"/>
    </row>
    <row r="3" spans="1:11" ht="10.5" customHeight="1" x14ac:dyDescent="0.2"/>
    <row r="4" spans="1:11" ht="10.5" customHeight="1" x14ac:dyDescent="0.2"/>
    <row r="5" spans="1:11" x14ac:dyDescent="0.2">
      <c r="A5" s="48" t="s">
        <v>119</v>
      </c>
      <c r="B5" s="32"/>
      <c r="C5" s="31"/>
      <c r="D5" s="31"/>
    </row>
    <row r="6" spans="1:11" ht="11.25" customHeight="1" x14ac:dyDescent="0.2"/>
    <row r="7" spans="1:11" x14ac:dyDescent="0.2">
      <c r="A7" s="44" t="s">
        <v>87</v>
      </c>
      <c r="B7" s="13" t="s">
        <v>86</v>
      </c>
      <c r="C7" s="12"/>
      <c r="F7" s="30">
        <v>1</v>
      </c>
      <c r="G7" s="30">
        <v>2</v>
      </c>
      <c r="H7" s="29">
        <v>3</v>
      </c>
      <c r="I7" s="24"/>
      <c r="J7" s="24"/>
      <c r="K7" s="24"/>
    </row>
    <row r="8" spans="1:11" x14ac:dyDescent="0.2">
      <c r="A8" s="14"/>
      <c r="B8" s="13"/>
      <c r="C8" s="12"/>
      <c r="F8" s="30"/>
      <c r="G8" s="30"/>
      <c r="H8" s="29"/>
      <c r="I8" s="24"/>
      <c r="J8" s="24"/>
      <c r="K8" s="24"/>
    </row>
    <row r="9" spans="1:11" hidden="1" x14ac:dyDescent="0.2">
      <c r="A9" s="14">
        <v>0</v>
      </c>
      <c r="B9" s="13" t="s">
        <v>85</v>
      </c>
      <c r="C9" s="12"/>
      <c r="D9" s="5">
        <f>+C11+C14</f>
        <v>0</v>
      </c>
      <c r="F9" s="30"/>
      <c r="G9" s="30"/>
      <c r="H9" s="29"/>
      <c r="I9" s="24"/>
      <c r="J9" s="24"/>
      <c r="K9" s="24"/>
    </row>
    <row r="10" spans="1:11" hidden="1" x14ac:dyDescent="0.2">
      <c r="A10" s="14"/>
      <c r="B10" s="13"/>
      <c r="C10" s="12"/>
      <c r="F10" s="30"/>
      <c r="G10" s="30"/>
      <c r="H10" s="29"/>
      <c r="I10" s="24"/>
      <c r="J10" s="24"/>
      <c r="K10" s="24"/>
    </row>
    <row r="11" spans="1:11" hidden="1" x14ac:dyDescent="0.2">
      <c r="A11" s="14">
        <v>0.01</v>
      </c>
      <c r="B11" s="13" t="s">
        <v>84</v>
      </c>
      <c r="C11" s="5">
        <f>SUM(C12:C12)</f>
        <v>0</v>
      </c>
      <c r="F11" s="30"/>
      <c r="G11" s="30"/>
      <c r="H11" s="29"/>
      <c r="I11" s="24"/>
      <c r="J11" s="24"/>
      <c r="K11" s="24"/>
    </row>
    <row r="12" spans="1:11" hidden="1" x14ac:dyDescent="0.2">
      <c r="A12" s="7" t="s">
        <v>118</v>
      </c>
      <c r="B12" s="6" t="s">
        <v>117</v>
      </c>
      <c r="C12" s="12"/>
      <c r="F12" s="30"/>
      <c r="G12" s="30"/>
      <c r="H12" s="29"/>
      <c r="I12" s="24"/>
      <c r="J12" s="24"/>
      <c r="K12" s="24"/>
    </row>
    <row r="13" spans="1:11" hidden="1" x14ac:dyDescent="0.2">
      <c r="A13" s="19"/>
      <c r="B13" s="19"/>
      <c r="C13" s="12"/>
      <c r="F13" s="30"/>
      <c r="G13" s="30"/>
      <c r="H13" s="29"/>
      <c r="I13" s="24"/>
      <c r="J13" s="24"/>
      <c r="K13" s="24"/>
    </row>
    <row r="14" spans="1:11" hidden="1" x14ac:dyDescent="0.2">
      <c r="A14" s="14">
        <v>0.02</v>
      </c>
      <c r="B14" s="13" t="s">
        <v>116</v>
      </c>
      <c r="C14" s="5">
        <f>SUM(C15:C15)</f>
        <v>0</v>
      </c>
      <c r="F14" s="30"/>
      <c r="G14" s="30"/>
      <c r="H14" s="29"/>
      <c r="I14" s="24"/>
      <c r="J14" s="24"/>
      <c r="K14" s="24"/>
    </row>
    <row r="15" spans="1:11" hidden="1" x14ac:dyDescent="0.2">
      <c r="A15" s="19" t="s">
        <v>115</v>
      </c>
      <c r="B15" s="19" t="s">
        <v>114</v>
      </c>
      <c r="C15" s="12"/>
      <c r="F15" s="30"/>
      <c r="G15" s="30"/>
      <c r="H15" s="29"/>
      <c r="I15" s="24"/>
      <c r="J15" s="24"/>
      <c r="K15" s="24"/>
    </row>
    <row r="16" spans="1:11" hidden="1" x14ac:dyDescent="0.2">
      <c r="A16" s="14"/>
      <c r="B16" s="13"/>
      <c r="C16" s="5"/>
      <c r="F16" s="30"/>
      <c r="G16" s="30"/>
      <c r="H16" s="29"/>
      <c r="I16" s="24"/>
      <c r="J16" s="24"/>
      <c r="K16" s="24"/>
    </row>
    <row r="17" spans="1:11" x14ac:dyDescent="0.2">
      <c r="A17" s="14" t="s">
        <v>74</v>
      </c>
      <c r="B17" s="13" t="s">
        <v>73</v>
      </c>
      <c r="C17" s="12"/>
      <c r="D17" s="5">
        <f>+C19+C22+C25</f>
        <v>1577000</v>
      </c>
      <c r="F17" s="30"/>
      <c r="G17" s="30"/>
      <c r="H17" s="29"/>
      <c r="I17" s="24"/>
      <c r="J17" s="24"/>
      <c r="K17" s="24"/>
    </row>
    <row r="18" spans="1:11" x14ac:dyDescent="0.2">
      <c r="A18" s="14"/>
      <c r="B18" s="13"/>
      <c r="C18" s="12"/>
      <c r="F18" s="30"/>
      <c r="G18" s="30"/>
      <c r="H18" s="29"/>
      <c r="I18" s="24"/>
      <c r="J18" s="24"/>
      <c r="K18" s="24"/>
    </row>
    <row r="19" spans="1:11" x14ac:dyDescent="0.2">
      <c r="A19" s="14" t="s">
        <v>68</v>
      </c>
      <c r="B19" s="13" t="s">
        <v>67</v>
      </c>
      <c r="C19" s="5">
        <f>+C20</f>
        <v>455418</v>
      </c>
      <c r="F19" s="30"/>
      <c r="G19" s="30"/>
      <c r="H19" s="29"/>
      <c r="I19" s="24"/>
      <c r="J19" s="24"/>
      <c r="K19" s="24"/>
    </row>
    <row r="20" spans="1:11" x14ac:dyDescent="0.2">
      <c r="A20" s="7" t="s">
        <v>66</v>
      </c>
      <c r="B20" s="7" t="s">
        <v>65</v>
      </c>
      <c r="C20" s="12">
        <v>455418</v>
      </c>
      <c r="F20" s="30"/>
      <c r="G20" s="30"/>
      <c r="H20" s="29"/>
      <c r="I20" s="24"/>
      <c r="J20" s="24"/>
      <c r="K20" s="24"/>
    </row>
    <row r="21" spans="1:11" x14ac:dyDescent="0.2">
      <c r="A21" s="14"/>
      <c r="B21" s="13"/>
      <c r="C21" s="12"/>
      <c r="F21" s="30"/>
      <c r="G21" s="30"/>
      <c r="H21" s="29"/>
      <c r="I21" s="24"/>
      <c r="J21" s="24"/>
      <c r="K21" s="24"/>
    </row>
    <row r="22" spans="1:11" x14ac:dyDescent="0.2">
      <c r="A22" s="14" t="s">
        <v>64</v>
      </c>
      <c r="B22" s="13" t="s">
        <v>63</v>
      </c>
      <c r="C22" s="5">
        <f>SUM(C23:C23)</f>
        <v>664630</v>
      </c>
      <c r="F22" s="30"/>
      <c r="G22" s="30"/>
      <c r="H22" s="29"/>
      <c r="I22" s="24"/>
      <c r="J22" s="24"/>
      <c r="K22" s="24"/>
    </row>
    <row r="23" spans="1:11" x14ac:dyDescent="0.2">
      <c r="A23" s="7" t="s">
        <v>146</v>
      </c>
      <c r="B23" s="7" t="s">
        <v>145</v>
      </c>
      <c r="C23" s="12">
        <v>664630</v>
      </c>
      <c r="F23" s="30"/>
      <c r="G23" s="30"/>
      <c r="H23" s="29"/>
      <c r="I23" s="24"/>
      <c r="J23" s="24"/>
      <c r="K23" s="24"/>
    </row>
    <row r="24" spans="1:11" x14ac:dyDescent="0.2">
      <c r="A24" s="7"/>
      <c r="B24" s="23"/>
      <c r="C24" s="12"/>
      <c r="F24" s="30"/>
      <c r="G24" s="30"/>
      <c r="H24" s="29"/>
      <c r="I24" s="24"/>
      <c r="J24" s="24"/>
      <c r="K24" s="24"/>
    </row>
    <row r="25" spans="1:11" x14ac:dyDescent="0.2">
      <c r="A25" s="14" t="s">
        <v>60</v>
      </c>
      <c r="B25" s="17" t="s">
        <v>59</v>
      </c>
      <c r="C25" s="5">
        <f>SUM(C26)</f>
        <v>456952</v>
      </c>
      <c r="F25" s="28">
        <v>0.46</v>
      </c>
      <c r="G25" s="28">
        <v>0.13</v>
      </c>
      <c r="H25" s="27">
        <v>0.41</v>
      </c>
      <c r="I25" s="24"/>
      <c r="J25" s="24"/>
      <c r="K25" s="24"/>
    </row>
    <row r="26" spans="1:11" x14ac:dyDescent="0.2">
      <c r="A26" s="7" t="s">
        <v>56</v>
      </c>
      <c r="B26" s="7" t="s">
        <v>55</v>
      </c>
      <c r="C26" s="12">
        <v>456952</v>
      </c>
      <c r="F26" s="26"/>
      <c r="G26" s="26"/>
      <c r="H26" s="25"/>
      <c r="I26" s="24"/>
      <c r="J26" s="24"/>
      <c r="K26" s="24"/>
    </row>
    <row r="27" spans="1:11" x14ac:dyDescent="0.2">
      <c r="A27" s="7"/>
      <c r="B27" s="7"/>
      <c r="C27" s="12"/>
      <c r="F27" s="26"/>
      <c r="G27" s="26"/>
      <c r="H27" s="25"/>
      <c r="I27" s="24"/>
      <c r="J27" s="24"/>
      <c r="K27" s="24"/>
    </row>
    <row r="28" spans="1:11" x14ac:dyDescent="0.2">
      <c r="A28" s="14" t="s">
        <v>32</v>
      </c>
      <c r="B28" s="17" t="s">
        <v>31</v>
      </c>
      <c r="C28" s="12"/>
      <c r="D28" s="5">
        <f>+C30+C33</f>
        <v>6023000</v>
      </c>
    </row>
    <row r="29" spans="1:11" x14ac:dyDescent="0.2">
      <c r="A29" s="14"/>
      <c r="B29" s="17"/>
      <c r="C29" s="12"/>
    </row>
    <row r="30" spans="1:11" x14ac:dyDescent="0.2">
      <c r="A30" s="14" t="s">
        <v>30</v>
      </c>
      <c r="B30" s="13" t="s">
        <v>29</v>
      </c>
      <c r="C30" s="5">
        <f>SUM(C31:C31)</f>
        <v>4173000</v>
      </c>
    </row>
    <row r="31" spans="1:11" x14ac:dyDescent="0.2">
      <c r="A31" s="7" t="s">
        <v>26</v>
      </c>
      <c r="B31" s="7" t="s">
        <v>25</v>
      </c>
      <c r="C31" s="12">
        <v>4173000</v>
      </c>
    </row>
    <row r="32" spans="1:11" x14ac:dyDescent="0.2">
      <c r="A32" s="7"/>
      <c r="B32" s="7"/>
      <c r="C32" s="12"/>
    </row>
    <row r="33" spans="1:20" x14ac:dyDescent="0.2">
      <c r="A33" s="14" t="s">
        <v>18</v>
      </c>
      <c r="B33" s="17" t="s">
        <v>17</v>
      </c>
      <c r="C33" s="5">
        <f>+C34+C35</f>
        <v>1850000</v>
      </c>
    </row>
    <row r="34" spans="1:20" x14ac:dyDescent="0.2">
      <c r="A34" s="7" t="s">
        <v>144</v>
      </c>
      <c r="B34" s="7" t="s">
        <v>143</v>
      </c>
      <c r="C34" s="12">
        <v>800000</v>
      </c>
    </row>
    <row r="35" spans="1:20" x14ac:dyDescent="0.2">
      <c r="A35" s="7" t="s">
        <v>99</v>
      </c>
      <c r="B35" s="7" t="s">
        <v>98</v>
      </c>
      <c r="C35" s="12">
        <v>1050000</v>
      </c>
    </row>
    <row r="36" spans="1:20" x14ac:dyDescent="0.2">
      <c r="A36" s="7"/>
      <c r="B36" s="7"/>
      <c r="C36" s="12"/>
    </row>
    <row r="37" spans="1:20" x14ac:dyDescent="0.2">
      <c r="A37" s="14">
        <v>6</v>
      </c>
      <c r="B37" s="13" t="s">
        <v>4</v>
      </c>
      <c r="C37" s="12"/>
      <c r="D37" s="5">
        <f>+C39</f>
        <v>400000</v>
      </c>
    </row>
    <row r="38" spans="1:20" x14ac:dyDescent="0.2">
      <c r="A38" s="7"/>
      <c r="B38" s="7"/>
      <c r="C38" s="12"/>
    </row>
    <row r="39" spans="1:20" x14ac:dyDescent="0.2">
      <c r="A39" s="14">
        <v>6.06</v>
      </c>
      <c r="B39" s="13" t="s">
        <v>142</v>
      </c>
      <c r="C39" s="5">
        <f>+C40</f>
        <v>400000</v>
      </c>
    </row>
    <row r="40" spans="1:20" x14ac:dyDescent="0.2">
      <c r="A40" s="7" t="s">
        <v>141</v>
      </c>
      <c r="B40" s="6" t="s">
        <v>140</v>
      </c>
      <c r="C40" s="12">
        <v>400000</v>
      </c>
    </row>
    <row r="41" spans="1:20" x14ac:dyDescent="0.2">
      <c r="A41" s="7"/>
      <c r="B41" s="7"/>
      <c r="C41" s="12"/>
      <c r="Q41" s="22"/>
    </row>
    <row r="42" spans="1:20" ht="13.5" thickBot="1" x14ac:dyDescent="0.25">
      <c r="A42" s="7"/>
      <c r="B42" s="10" t="s">
        <v>91</v>
      </c>
      <c r="D42" s="9">
        <f>SUM(D9:D41)</f>
        <v>8000000</v>
      </c>
      <c r="T42" s="22"/>
    </row>
    <row r="43" spans="1:20" ht="13.5" thickTop="1" x14ac:dyDescent="0.2">
      <c r="B43" s="10"/>
    </row>
    <row r="44" spans="1:20" x14ac:dyDescent="0.2">
      <c r="A44" s="47" t="s">
        <v>90</v>
      </c>
      <c r="B44" s="21"/>
      <c r="D44" s="5" t="s">
        <v>89</v>
      </c>
    </row>
    <row r="45" spans="1:20" x14ac:dyDescent="0.2">
      <c r="A45" s="46"/>
      <c r="B45" s="10"/>
      <c r="D45" s="5" t="s">
        <v>88</v>
      </c>
    </row>
    <row r="46" spans="1:20" x14ac:dyDescent="0.2">
      <c r="A46" s="46" t="s">
        <v>87</v>
      </c>
      <c r="B46" s="10" t="s">
        <v>86</v>
      </c>
    </row>
    <row r="47" spans="1:20" x14ac:dyDescent="0.2">
      <c r="A47" s="46"/>
      <c r="B47" s="10"/>
    </row>
    <row r="48" spans="1:20" hidden="1" x14ac:dyDescent="0.2">
      <c r="A48" s="44">
        <v>0</v>
      </c>
      <c r="B48" s="17" t="s">
        <v>85</v>
      </c>
      <c r="C48" s="12"/>
      <c r="D48" s="5">
        <f>+C50+C53</f>
        <v>0</v>
      </c>
    </row>
    <row r="49" spans="1:4" hidden="1" x14ac:dyDescent="0.2">
      <c r="A49" s="44"/>
      <c r="B49" s="17"/>
      <c r="C49" s="12"/>
    </row>
    <row r="50" spans="1:4" hidden="1" x14ac:dyDescent="0.2">
      <c r="A50" s="44">
        <v>0.01</v>
      </c>
      <c r="B50" s="13" t="s">
        <v>84</v>
      </c>
      <c r="C50" s="5">
        <f>+C51</f>
        <v>0</v>
      </c>
    </row>
    <row r="51" spans="1:4" hidden="1" x14ac:dyDescent="0.2">
      <c r="A51" s="45" t="s">
        <v>83</v>
      </c>
      <c r="B51" s="19" t="s">
        <v>82</v>
      </c>
      <c r="C51" s="12"/>
    </row>
    <row r="52" spans="1:4" hidden="1" x14ac:dyDescent="0.2">
      <c r="A52" s="45"/>
      <c r="B52" s="19"/>
      <c r="C52" s="12"/>
    </row>
    <row r="53" spans="1:4" hidden="1" x14ac:dyDescent="0.2">
      <c r="A53" s="44">
        <v>0.03</v>
      </c>
      <c r="B53" s="13" t="s">
        <v>81</v>
      </c>
      <c r="C53" s="5">
        <f>SUM(C54:C56)</f>
        <v>0</v>
      </c>
    </row>
    <row r="54" spans="1:4" hidden="1" x14ac:dyDescent="0.2">
      <c r="A54" s="43" t="s">
        <v>80</v>
      </c>
      <c r="B54" s="1" t="s">
        <v>79</v>
      </c>
      <c r="C54" s="12"/>
    </row>
    <row r="55" spans="1:4" hidden="1" x14ac:dyDescent="0.2">
      <c r="A55" s="45" t="s">
        <v>78</v>
      </c>
      <c r="B55" s="19" t="s">
        <v>77</v>
      </c>
      <c r="C55" s="12"/>
    </row>
    <row r="56" spans="1:4" hidden="1" x14ac:dyDescent="0.2">
      <c r="A56" s="45" t="s">
        <v>76</v>
      </c>
      <c r="B56" s="19" t="s">
        <v>75</v>
      </c>
      <c r="C56" s="12"/>
      <c r="D56" s="11"/>
    </row>
    <row r="57" spans="1:4" hidden="1" x14ac:dyDescent="0.2">
      <c r="A57" s="45"/>
      <c r="B57" s="19"/>
      <c r="C57" s="12"/>
      <c r="D57" s="11"/>
    </row>
    <row r="58" spans="1:4" x14ac:dyDescent="0.2">
      <c r="A58" s="44" t="s">
        <v>74</v>
      </c>
      <c r="B58" s="17" t="s">
        <v>73</v>
      </c>
      <c r="C58" s="12"/>
      <c r="D58" s="15">
        <f>+C60+C63+C66+C69+C73+C77+C80+C84</f>
        <v>7800000</v>
      </c>
    </row>
    <row r="59" spans="1:4" hidden="1" x14ac:dyDescent="0.2">
      <c r="A59" s="44"/>
      <c r="B59" s="17"/>
      <c r="C59" s="12"/>
      <c r="D59" s="15"/>
    </row>
    <row r="60" spans="1:4" hidden="1" x14ac:dyDescent="0.2">
      <c r="A60" s="44" t="s">
        <v>72</v>
      </c>
      <c r="B60" s="13" t="s">
        <v>71</v>
      </c>
      <c r="C60" s="5">
        <f>+C61</f>
        <v>0</v>
      </c>
      <c r="D60" s="15"/>
    </row>
    <row r="61" spans="1:4" hidden="1" x14ac:dyDescent="0.2">
      <c r="A61" s="43" t="s">
        <v>70</v>
      </c>
      <c r="B61" s="7" t="s">
        <v>69</v>
      </c>
      <c r="C61" s="12"/>
      <c r="D61" s="15"/>
    </row>
    <row r="62" spans="1:4" hidden="1" x14ac:dyDescent="0.2">
      <c r="B62" s="1"/>
      <c r="C62" s="12"/>
      <c r="D62" s="15"/>
    </row>
    <row r="63" spans="1:4" hidden="1" x14ac:dyDescent="0.2">
      <c r="A63" s="44" t="s">
        <v>68</v>
      </c>
      <c r="B63" s="14" t="s">
        <v>67</v>
      </c>
      <c r="C63" s="5"/>
      <c r="D63" s="15"/>
    </row>
    <row r="64" spans="1:4" hidden="1" x14ac:dyDescent="0.2">
      <c r="A64" s="43" t="s">
        <v>66</v>
      </c>
      <c r="B64" s="7" t="s">
        <v>65</v>
      </c>
      <c r="C64" s="12"/>
      <c r="D64" s="15"/>
    </row>
    <row r="65" spans="1:4" x14ac:dyDescent="0.2">
      <c r="B65" s="7"/>
      <c r="C65" s="12"/>
      <c r="D65" s="15"/>
    </row>
    <row r="66" spans="1:4" x14ac:dyDescent="0.2">
      <c r="A66" s="44" t="s">
        <v>64</v>
      </c>
      <c r="B66" s="13" t="s">
        <v>63</v>
      </c>
      <c r="C66" s="5">
        <f>SUM(C67:C67)</f>
        <v>200000</v>
      </c>
      <c r="D66" s="15"/>
    </row>
    <row r="67" spans="1:4" x14ac:dyDescent="0.2">
      <c r="A67" s="43" t="s">
        <v>62</v>
      </c>
      <c r="B67" s="7" t="s">
        <v>61</v>
      </c>
      <c r="C67" s="12">
        <v>200000</v>
      </c>
      <c r="D67" s="15"/>
    </row>
    <row r="68" spans="1:4" x14ac:dyDescent="0.2">
      <c r="B68" s="7"/>
      <c r="C68" s="12"/>
      <c r="D68" s="15"/>
    </row>
    <row r="69" spans="1:4" hidden="1" x14ac:dyDescent="0.2">
      <c r="A69" s="44" t="s">
        <v>60</v>
      </c>
      <c r="B69" s="13" t="s">
        <v>59</v>
      </c>
      <c r="C69" s="5">
        <f>SUM(C70:C71)</f>
        <v>0</v>
      </c>
      <c r="D69" s="15"/>
    </row>
    <row r="70" spans="1:4" hidden="1" x14ac:dyDescent="0.2">
      <c r="A70" s="43" t="s">
        <v>58</v>
      </c>
      <c r="B70" s="7" t="s">
        <v>57</v>
      </c>
      <c r="C70" s="12"/>
      <c r="D70" s="15"/>
    </row>
    <row r="71" spans="1:4" hidden="1" x14ac:dyDescent="0.2">
      <c r="A71" s="43" t="s">
        <v>56</v>
      </c>
      <c r="B71" s="7" t="s">
        <v>55</v>
      </c>
      <c r="C71" s="12"/>
      <c r="D71" s="15"/>
    </row>
    <row r="72" spans="1:4" hidden="1" x14ac:dyDescent="0.2">
      <c r="B72" s="7"/>
      <c r="C72" s="12"/>
      <c r="D72" s="15"/>
    </row>
    <row r="73" spans="1:4" x14ac:dyDescent="0.2">
      <c r="A73" s="44" t="s">
        <v>54</v>
      </c>
      <c r="B73" s="14" t="s">
        <v>53</v>
      </c>
      <c r="C73" s="5">
        <f>+C74+C75</f>
        <v>1600000</v>
      </c>
      <c r="D73" s="15"/>
    </row>
    <row r="74" spans="1:4" x14ac:dyDescent="0.2">
      <c r="A74" s="43" t="s">
        <v>139</v>
      </c>
      <c r="B74" s="7" t="s">
        <v>138</v>
      </c>
      <c r="C74" s="12">
        <v>800000</v>
      </c>
      <c r="D74" s="15"/>
    </row>
    <row r="75" spans="1:4" x14ac:dyDescent="0.2">
      <c r="A75" s="43" t="s">
        <v>137</v>
      </c>
      <c r="B75" s="7" t="s">
        <v>136</v>
      </c>
      <c r="C75" s="12">
        <v>800000</v>
      </c>
      <c r="D75" s="15"/>
    </row>
    <row r="76" spans="1:4" ht="17.25" hidden="1" customHeight="1" x14ac:dyDescent="0.2">
      <c r="B76" s="7"/>
      <c r="C76" s="12"/>
      <c r="D76" s="15"/>
    </row>
    <row r="77" spans="1:4" hidden="1" x14ac:dyDescent="0.2">
      <c r="A77" s="44" t="s">
        <v>48</v>
      </c>
      <c r="B77" s="13" t="s">
        <v>47</v>
      </c>
      <c r="C77" s="5">
        <f>+C78</f>
        <v>0</v>
      </c>
      <c r="D77" s="15"/>
    </row>
    <row r="78" spans="1:4" hidden="1" x14ac:dyDescent="0.2">
      <c r="A78" s="43" t="s">
        <v>46</v>
      </c>
      <c r="B78" s="7" t="s">
        <v>45</v>
      </c>
      <c r="C78" s="12"/>
      <c r="D78" s="15"/>
    </row>
    <row r="79" spans="1:4" x14ac:dyDescent="0.2">
      <c r="B79" s="7"/>
      <c r="C79" s="12"/>
      <c r="D79" s="15"/>
    </row>
    <row r="80" spans="1:4" x14ac:dyDescent="0.2">
      <c r="A80" s="44" t="s">
        <v>44</v>
      </c>
      <c r="B80" s="18" t="s">
        <v>43</v>
      </c>
      <c r="C80" s="5">
        <f>SUM(C81:C82)</f>
        <v>3550000</v>
      </c>
      <c r="D80" s="11"/>
    </row>
    <row r="81" spans="1:4" x14ac:dyDescent="0.2">
      <c r="A81" s="43" t="s">
        <v>42</v>
      </c>
      <c r="B81" s="7" t="s">
        <v>41</v>
      </c>
      <c r="C81" s="12">
        <v>2550000</v>
      </c>
      <c r="D81" s="11"/>
    </row>
    <row r="82" spans="1:4" x14ac:dyDescent="0.2">
      <c r="A82" s="43" t="s">
        <v>135</v>
      </c>
      <c r="B82" s="7" t="s">
        <v>134</v>
      </c>
      <c r="C82" s="12">
        <v>1000000</v>
      </c>
      <c r="D82" s="11"/>
    </row>
    <row r="83" spans="1:4" x14ac:dyDescent="0.2">
      <c r="B83" s="7"/>
      <c r="C83" s="12"/>
      <c r="D83" s="11"/>
    </row>
    <row r="84" spans="1:4" x14ac:dyDescent="0.2">
      <c r="A84" s="44" t="s">
        <v>40</v>
      </c>
      <c r="B84" s="13" t="s">
        <v>39</v>
      </c>
      <c r="C84" s="5">
        <f>SUM(C85:C86)</f>
        <v>2450000</v>
      </c>
      <c r="D84" s="11"/>
    </row>
    <row r="85" spans="1:4" x14ac:dyDescent="0.2">
      <c r="A85" s="43" t="s">
        <v>36</v>
      </c>
      <c r="B85" s="7" t="s">
        <v>35</v>
      </c>
      <c r="C85" s="12">
        <v>2235000</v>
      </c>
      <c r="D85" s="11"/>
    </row>
    <row r="86" spans="1:4" x14ac:dyDescent="0.2">
      <c r="A86" s="43" t="s">
        <v>107</v>
      </c>
      <c r="B86" s="7" t="s">
        <v>106</v>
      </c>
      <c r="C86" s="12">
        <v>215000</v>
      </c>
      <c r="D86" s="16"/>
    </row>
    <row r="87" spans="1:4" x14ac:dyDescent="0.2">
      <c r="B87" s="7"/>
      <c r="C87" s="12"/>
      <c r="D87" s="16"/>
    </row>
    <row r="88" spans="1:4" hidden="1" x14ac:dyDescent="0.2">
      <c r="A88" s="44" t="s">
        <v>32</v>
      </c>
      <c r="B88" s="17" t="s">
        <v>31</v>
      </c>
      <c r="C88" s="12"/>
      <c r="D88" s="5">
        <f>+C90+C95+C98</f>
        <v>0</v>
      </c>
    </row>
    <row r="89" spans="1:4" hidden="1" x14ac:dyDescent="0.2">
      <c r="A89" s="44"/>
      <c r="B89" s="17"/>
      <c r="C89" s="12"/>
      <c r="D89" s="16"/>
    </row>
    <row r="90" spans="1:4" hidden="1" x14ac:dyDescent="0.2">
      <c r="A90" s="44" t="s">
        <v>30</v>
      </c>
      <c r="B90" s="13" t="s">
        <v>29</v>
      </c>
      <c r="C90" s="5">
        <f>SUM(C91:C93)</f>
        <v>0</v>
      </c>
      <c r="D90" s="16"/>
    </row>
    <row r="91" spans="1:4" hidden="1" x14ac:dyDescent="0.2">
      <c r="A91" s="43" t="s">
        <v>28</v>
      </c>
      <c r="B91" s="7" t="s">
        <v>27</v>
      </c>
      <c r="C91" s="12"/>
      <c r="D91" s="16"/>
    </row>
    <row r="92" spans="1:4" hidden="1" x14ac:dyDescent="0.2">
      <c r="A92" s="43" t="s">
        <v>26</v>
      </c>
      <c r="B92" s="7" t="s">
        <v>25</v>
      </c>
      <c r="C92" s="12"/>
      <c r="D92" s="16"/>
    </row>
    <row r="93" spans="1:4" hidden="1" x14ac:dyDescent="0.2">
      <c r="A93" s="43" t="s">
        <v>24</v>
      </c>
      <c r="B93" s="7" t="s">
        <v>23</v>
      </c>
      <c r="C93" s="12"/>
      <c r="D93" s="16"/>
    </row>
    <row r="94" spans="1:4" hidden="1" x14ac:dyDescent="0.2">
      <c r="A94" s="44"/>
      <c r="B94" s="17"/>
      <c r="C94" s="12"/>
      <c r="D94" s="16"/>
    </row>
    <row r="95" spans="1:4" hidden="1" x14ac:dyDescent="0.2">
      <c r="A95" s="44" t="s">
        <v>22</v>
      </c>
      <c r="B95" s="13" t="s">
        <v>21</v>
      </c>
      <c r="C95" s="5">
        <f>SUM(C96:C96)</f>
        <v>0</v>
      </c>
      <c r="D95" s="16"/>
    </row>
    <row r="96" spans="1:4" hidden="1" x14ac:dyDescent="0.2">
      <c r="A96" s="43" t="s">
        <v>20</v>
      </c>
      <c r="B96" s="7" t="s">
        <v>19</v>
      </c>
      <c r="C96" s="12"/>
      <c r="D96" s="16"/>
    </row>
    <row r="97" spans="1:4" hidden="1" x14ac:dyDescent="0.2">
      <c r="B97" s="7"/>
      <c r="C97" s="12"/>
      <c r="D97" s="16"/>
    </row>
    <row r="98" spans="1:4" hidden="1" x14ac:dyDescent="0.2">
      <c r="A98" s="44" t="s">
        <v>18</v>
      </c>
      <c r="B98" s="13" t="s">
        <v>17</v>
      </c>
      <c r="C98" s="5">
        <f>SUM(C99:C99)</f>
        <v>0</v>
      </c>
      <c r="D98" s="16"/>
    </row>
    <row r="99" spans="1:4" hidden="1" x14ac:dyDescent="0.2">
      <c r="A99" s="43" t="s">
        <v>16</v>
      </c>
      <c r="B99" s="7" t="s">
        <v>15</v>
      </c>
      <c r="C99" s="12"/>
      <c r="D99" s="16"/>
    </row>
    <row r="100" spans="1:4" hidden="1" x14ac:dyDescent="0.2">
      <c r="B100" s="7"/>
      <c r="C100" s="12"/>
      <c r="D100" s="16"/>
    </row>
    <row r="101" spans="1:4" x14ac:dyDescent="0.2">
      <c r="A101" s="44" t="s">
        <v>14</v>
      </c>
      <c r="B101" s="14" t="s">
        <v>13</v>
      </c>
      <c r="C101" s="12"/>
      <c r="D101" s="16"/>
    </row>
    <row r="102" spans="1:4" x14ac:dyDescent="0.2">
      <c r="A102" s="44"/>
      <c r="B102" s="14"/>
      <c r="C102" s="12"/>
      <c r="D102" s="15">
        <f>+C103</f>
        <v>200000</v>
      </c>
    </row>
    <row r="103" spans="1:4" x14ac:dyDescent="0.2">
      <c r="A103" s="44" t="s">
        <v>12</v>
      </c>
      <c r="B103" s="14" t="s">
        <v>11</v>
      </c>
      <c r="C103" s="5">
        <f>SUM(C104:C106)</f>
        <v>200000</v>
      </c>
      <c r="D103" s="16"/>
    </row>
    <row r="104" spans="1:4" x14ac:dyDescent="0.2">
      <c r="A104" s="43" t="s">
        <v>10</v>
      </c>
      <c r="B104" s="7" t="s">
        <v>9</v>
      </c>
      <c r="C104" s="12">
        <v>200000</v>
      </c>
      <c r="D104" s="16"/>
    </row>
    <row r="105" spans="1:4" x14ac:dyDescent="0.2">
      <c r="B105" s="7"/>
      <c r="C105" s="12"/>
      <c r="D105" s="16"/>
    </row>
    <row r="106" spans="1:4" hidden="1" x14ac:dyDescent="0.2">
      <c r="B106" s="7"/>
      <c r="C106" s="12"/>
      <c r="D106" s="16"/>
    </row>
    <row r="107" spans="1:4" hidden="1" x14ac:dyDescent="0.2">
      <c r="B107" s="7"/>
      <c r="C107" s="12"/>
      <c r="D107" s="16"/>
    </row>
    <row r="108" spans="1:4" hidden="1" x14ac:dyDescent="0.2">
      <c r="A108" s="44">
        <v>6</v>
      </c>
      <c r="B108" s="13" t="s">
        <v>4</v>
      </c>
      <c r="C108" s="12"/>
      <c r="D108" s="15">
        <f>+C110</f>
        <v>0</v>
      </c>
    </row>
    <row r="109" spans="1:4" hidden="1" x14ac:dyDescent="0.2">
      <c r="A109" s="44"/>
      <c r="B109" s="13"/>
      <c r="C109" s="12"/>
      <c r="D109" s="11"/>
    </row>
    <row r="110" spans="1:4" hidden="1" x14ac:dyDescent="0.2">
      <c r="A110" s="44">
        <v>6.02</v>
      </c>
      <c r="B110" s="13" t="s">
        <v>3</v>
      </c>
      <c r="C110" s="5">
        <f>+C111</f>
        <v>0</v>
      </c>
      <c r="D110" s="11"/>
    </row>
    <row r="111" spans="1:4" hidden="1" x14ac:dyDescent="0.2">
      <c r="A111" s="43" t="s">
        <v>2</v>
      </c>
      <c r="B111" s="7" t="s">
        <v>1</v>
      </c>
      <c r="C111" s="12"/>
      <c r="D111" s="11"/>
    </row>
    <row r="112" spans="1:4" hidden="1" x14ac:dyDescent="0.2">
      <c r="B112" s="7"/>
      <c r="C112" s="12"/>
      <c r="D112" s="11"/>
    </row>
    <row r="113" spans="2:18" x14ac:dyDescent="0.2">
      <c r="B113" s="7"/>
      <c r="C113" s="12"/>
      <c r="D113" s="11"/>
    </row>
    <row r="114" spans="2:18" ht="13.5" thickBot="1" x14ac:dyDescent="0.25">
      <c r="B114" s="10" t="s">
        <v>0</v>
      </c>
      <c r="D114" s="9">
        <f>SUM(D48:D113)</f>
        <v>8000000</v>
      </c>
      <c r="R114" s="8">
        <f>+D114-D42</f>
        <v>0</v>
      </c>
    </row>
    <row r="115" spans="2:18" ht="13.5" thickTop="1" x14ac:dyDescent="0.2"/>
    <row r="123" spans="2:18" x14ac:dyDescent="0.2">
      <c r="B123" s="1"/>
      <c r="C123" s="1"/>
      <c r="D123" s="1"/>
    </row>
    <row r="124" spans="2:18" x14ac:dyDescent="0.2">
      <c r="B124" s="1"/>
      <c r="C124" s="1"/>
      <c r="D124" s="1"/>
    </row>
    <row r="125" spans="2:18" x14ac:dyDescent="0.2">
      <c r="B125" s="1"/>
      <c r="C125" s="1"/>
      <c r="D125" s="1"/>
    </row>
    <row r="126" spans="2:18" x14ac:dyDescent="0.2">
      <c r="B126" s="1"/>
      <c r="C126" s="1"/>
      <c r="D126" s="1"/>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2" zoomScaleNormal="100" workbookViewId="0">
      <selection activeCell="B35" sqref="B35"/>
    </sheetView>
  </sheetViews>
  <sheetFormatPr baseColWidth="10" defaultRowHeight="12.75" x14ac:dyDescent="0.2"/>
  <cols>
    <col min="1" max="1" width="9.7109375" style="7" customWidth="1"/>
    <col min="2" max="2" width="55" style="37" customWidth="1"/>
    <col min="3" max="3" width="20" style="4" customWidth="1"/>
    <col min="4" max="4" width="24.5703125" style="5" customWidth="1"/>
    <col min="5" max="5" width="19.5703125" style="4" customWidth="1"/>
    <col min="6" max="6" width="17.28515625" style="1" bestFit="1" customWidth="1"/>
    <col min="7" max="16384" width="11.42578125" style="1"/>
  </cols>
  <sheetData>
    <row r="1" spans="1:6" s="33" customFormat="1" ht="14.25" x14ac:dyDescent="0.2">
      <c r="A1" s="49" t="s">
        <v>121</v>
      </c>
      <c r="B1" s="49"/>
      <c r="C1" s="49"/>
      <c r="D1" s="49"/>
      <c r="E1" s="36"/>
    </row>
    <row r="2" spans="1:6" ht="14.25" x14ac:dyDescent="0.2">
      <c r="A2" s="49" t="s">
        <v>155</v>
      </c>
      <c r="B2" s="49"/>
      <c r="C2" s="49"/>
      <c r="D2" s="49"/>
    </row>
    <row r="5" spans="1:6" x14ac:dyDescent="0.2">
      <c r="A5" s="32" t="s">
        <v>119</v>
      </c>
      <c r="B5" s="32"/>
      <c r="C5" s="31"/>
      <c r="D5" s="31"/>
    </row>
    <row r="6" spans="1:6" x14ac:dyDescent="0.2">
      <c r="B6" s="6"/>
    </row>
    <row r="7" spans="1:6" x14ac:dyDescent="0.2">
      <c r="A7" s="14" t="s">
        <v>87</v>
      </c>
      <c r="B7" s="13" t="s">
        <v>86</v>
      </c>
      <c r="C7" s="12"/>
    </row>
    <row r="8" spans="1:6" x14ac:dyDescent="0.2">
      <c r="A8" s="14"/>
      <c r="B8" s="13"/>
      <c r="C8" s="12"/>
      <c r="F8" s="22"/>
    </row>
    <row r="9" spans="1:6" x14ac:dyDescent="0.2">
      <c r="A9" s="14" t="s">
        <v>74</v>
      </c>
      <c r="B9" s="13" t="s">
        <v>73</v>
      </c>
      <c r="C9" s="12"/>
      <c r="D9" s="5">
        <f>+C11+C15+C19</f>
        <v>1577000</v>
      </c>
    </row>
    <row r="10" spans="1:6" x14ac:dyDescent="0.2">
      <c r="A10" s="14"/>
      <c r="B10" s="13"/>
      <c r="C10" s="12"/>
    </row>
    <row r="11" spans="1:6" x14ac:dyDescent="0.2">
      <c r="A11" s="14" t="s">
        <v>68</v>
      </c>
      <c r="B11" s="13" t="s">
        <v>67</v>
      </c>
      <c r="C11" s="5">
        <f>+C12</f>
        <v>455418</v>
      </c>
    </row>
    <row r="12" spans="1:6" x14ac:dyDescent="0.2">
      <c r="A12" s="7" t="s">
        <v>66</v>
      </c>
      <c r="B12" s="7" t="s">
        <v>65</v>
      </c>
      <c r="C12" s="12">
        <v>455418</v>
      </c>
    </row>
    <row r="13" spans="1:6" ht="51" x14ac:dyDescent="0.2">
      <c r="B13" s="42" t="s">
        <v>154</v>
      </c>
      <c r="C13" s="12"/>
    </row>
    <row r="14" spans="1:6" ht="25.5" customHeight="1" x14ac:dyDescent="0.2">
      <c r="A14" s="14"/>
      <c r="B14" s="13"/>
      <c r="C14" s="12"/>
    </row>
    <row r="15" spans="1:6" x14ac:dyDescent="0.2">
      <c r="A15" s="14" t="s">
        <v>64</v>
      </c>
      <c r="B15" s="13" t="s">
        <v>63</v>
      </c>
      <c r="C15" s="5">
        <f>SUM(C16:C16)</f>
        <v>664630</v>
      </c>
    </row>
    <row r="16" spans="1:6" x14ac:dyDescent="0.2">
      <c r="A16" s="7" t="s">
        <v>146</v>
      </c>
      <c r="B16" s="7" t="s">
        <v>145</v>
      </c>
      <c r="C16" s="12">
        <v>664630</v>
      </c>
    </row>
    <row r="17" spans="1:4" ht="24" customHeight="1" x14ac:dyDescent="0.2">
      <c r="B17" s="42" t="s">
        <v>153</v>
      </c>
      <c r="C17" s="12"/>
    </row>
    <row r="18" spans="1:4" x14ac:dyDescent="0.2">
      <c r="B18" s="23"/>
      <c r="C18" s="12"/>
    </row>
    <row r="19" spans="1:4" x14ac:dyDescent="0.2">
      <c r="A19" s="14" t="s">
        <v>60</v>
      </c>
      <c r="B19" s="17" t="s">
        <v>59</v>
      </c>
      <c r="C19" s="5">
        <f>SUM(C20)</f>
        <v>456952</v>
      </c>
    </row>
    <row r="20" spans="1:4" x14ac:dyDescent="0.2">
      <c r="A20" s="7" t="s">
        <v>56</v>
      </c>
      <c r="B20" s="7" t="s">
        <v>55</v>
      </c>
      <c r="C20" s="12">
        <v>456952</v>
      </c>
    </row>
    <row r="21" spans="1:4" ht="25.5" x14ac:dyDescent="0.2">
      <c r="B21" s="42" t="s">
        <v>152</v>
      </c>
      <c r="C21" s="12"/>
    </row>
    <row r="22" spans="1:4" x14ac:dyDescent="0.2">
      <c r="B22" s="7"/>
      <c r="C22" s="12"/>
    </row>
    <row r="23" spans="1:4" x14ac:dyDescent="0.2">
      <c r="A23" s="14" t="s">
        <v>32</v>
      </c>
      <c r="B23" s="17" t="s">
        <v>31</v>
      </c>
      <c r="C23" s="12"/>
      <c r="D23" s="5">
        <f>+C25+C29</f>
        <v>6023000</v>
      </c>
    </row>
    <row r="24" spans="1:4" x14ac:dyDescent="0.2">
      <c r="A24" s="14"/>
      <c r="B24" s="17"/>
      <c r="C24" s="12"/>
    </row>
    <row r="25" spans="1:4" ht="27" customHeight="1" x14ac:dyDescent="0.2">
      <c r="A25" s="14" t="s">
        <v>30</v>
      </c>
      <c r="B25" s="13" t="s">
        <v>29</v>
      </c>
      <c r="C25" s="5">
        <f>SUM(C26:C26)</f>
        <v>4173000</v>
      </c>
    </row>
    <row r="26" spans="1:4" x14ac:dyDescent="0.2">
      <c r="A26" s="7" t="s">
        <v>26</v>
      </c>
      <c r="B26" s="7" t="s">
        <v>25</v>
      </c>
      <c r="C26" s="12">
        <v>4173000</v>
      </c>
    </row>
    <row r="27" spans="1:4" ht="25.5" x14ac:dyDescent="0.2">
      <c r="B27" s="42" t="s">
        <v>151</v>
      </c>
      <c r="C27" s="12"/>
    </row>
    <row r="28" spans="1:4" x14ac:dyDescent="0.2">
      <c r="B28" s="7"/>
      <c r="C28" s="12"/>
    </row>
    <row r="29" spans="1:4" x14ac:dyDescent="0.2">
      <c r="A29" s="14" t="s">
        <v>18</v>
      </c>
      <c r="B29" s="17" t="s">
        <v>17</v>
      </c>
      <c r="C29" s="5">
        <f>+C30+C33</f>
        <v>1850000</v>
      </c>
    </row>
    <row r="30" spans="1:4" x14ac:dyDescent="0.2">
      <c r="A30" s="7" t="s">
        <v>144</v>
      </c>
      <c r="B30" s="7" t="s">
        <v>143</v>
      </c>
      <c r="C30" s="12">
        <v>800000</v>
      </c>
    </row>
    <row r="31" spans="1:4" ht="25.5" x14ac:dyDescent="0.2">
      <c r="B31" s="42" t="s">
        <v>150</v>
      </c>
      <c r="C31" s="12"/>
    </row>
    <row r="32" spans="1:4" x14ac:dyDescent="0.2">
      <c r="B32" s="7"/>
      <c r="C32" s="12"/>
    </row>
    <row r="33" spans="1:10" x14ac:dyDescent="0.2">
      <c r="A33" s="7" t="s">
        <v>99</v>
      </c>
      <c r="B33" s="7" t="s">
        <v>98</v>
      </c>
      <c r="C33" s="12">
        <v>1050000</v>
      </c>
    </row>
    <row r="34" spans="1:10" ht="25.5" x14ac:dyDescent="0.2">
      <c r="B34" s="42" t="s">
        <v>149</v>
      </c>
      <c r="C34" s="12"/>
    </row>
    <row r="35" spans="1:10" ht="21" customHeight="1" x14ac:dyDescent="0.2">
      <c r="B35" s="7"/>
      <c r="C35" s="12"/>
    </row>
    <row r="36" spans="1:10" x14ac:dyDescent="0.2">
      <c r="A36" s="14">
        <v>6</v>
      </c>
      <c r="B36" s="13" t="s">
        <v>4</v>
      </c>
      <c r="C36" s="12"/>
      <c r="D36" s="5">
        <f>+C38</f>
        <v>400000</v>
      </c>
      <c r="J36" s="38"/>
    </row>
    <row r="37" spans="1:10" x14ac:dyDescent="0.2">
      <c r="B37" s="7"/>
      <c r="C37" s="12"/>
      <c r="J37" s="38"/>
    </row>
    <row r="38" spans="1:10" x14ac:dyDescent="0.2">
      <c r="A38" s="14">
        <v>6.06</v>
      </c>
      <c r="B38" s="13" t="s">
        <v>142</v>
      </c>
      <c r="C38" s="5">
        <f>+C39</f>
        <v>400000</v>
      </c>
      <c r="J38" s="38"/>
    </row>
    <row r="39" spans="1:10" x14ac:dyDescent="0.2">
      <c r="A39" s="7" t="s">
        <v>141</v>
      </c>
      <c r="B39" s="6" t="s">
        <v>140</v>
      </c>
      <c r="C39" s="12">
        <v>400000</v>
      </c>
      <c r="J39" s="38"/>
    </row>
    <row r="40" spans="1:10" ht="38.25" x14ac:dyDescent="0.2">
      <c r="B40" s="42" t="s">
        <v>148</v>
      </c>
      <c r="C40" s="12"/>
      <c r="J40" s="38"/>
    </row>
    <row r="41" spans="1:10" x14ac:dyDescent="0.2">
      <c r="B41" s="42"/>
      <c r="C41" s="12"/>
      <c r="J41" s="38"/>
    </row>
    <row r="42" spans="1:10" x14ac:dyDescent="0.2">
      <c r="B42" s="10" t="s">
        <v>91</v>
      </c>
      <c r="C42" s="12"/>
      <c r="J42" s="38"/>
    </row>
    <row r="43" spans="1:10" ht="13.5" thickBot="1" x14ac:dyDescent="0.25">
      <c r="B43" s="1"/>
      <c r="D43" s="9">
        <f>SUM(D1:D42)</f>
        <v>8000000</v>
      </c>
      <c r="J43" s="38"/>
    </row>
    <row r="44" spans="1:10" ht="13.5" thickTop="1" x14ac:dyDescent="0.2">
      <c r="B44" s="42"/>
      <c r="C44" s="12"/>
      <c r="J44" s="38"/>
    </row>
  </sheetData>
  <mergeCells count="2">
    <mergeCell ref="A1:D1"/>
    <mergeCell ref="A2:D2"/>
  </mergeCells>
  <pageMargins left="0.39370078740157483" right="0.39370078740157483" top="0.39370078740157483" bottom="0.39370078740157483" header="0" footer="0"/>
  <pageSetup scale="85"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Modificación Nº3</vt:lpstr>
      <vt:lpstr>Justificación Nº3</vt:lpstr>
      <vt:lpstr>Modificación Nº4 </vt:lpstr>
      <vt:lpstr>Justificación Nº4</vt:lpstr>
      <vt:lpstr>'Justificación Nº3'!Área_de_impresión</vt:lpstr>
      <vt:lpstr>'Justificación Nº4'!Área_de_impresión</vt:lpstr>
      <vt:lpstr>'Modificación Nº3'!Área_de_impresión</vt:lpstr>
      <vt:lpstr>'Modificación Nº4 '!Área_de_impresión</vt:lpstr>
      <vt:lpstr>'Justificación Nº3'!Títulos_a_imprimir</vt:lpstr>
      <vt:lpstr>'Justificación Nº4'!Títulos_a_imprimir</vt:lpstr>
      <vt:lpstr>'Modificación Nº3'!Títulos_a_imprimir</vt:lpstr>
      <vt:lpstr>'Modificación Nº4 '!Títulos_a_imprimir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Urbina Aguirre</dc:creator>
  <cp:lastModifiedBy>Marisol Urbina Aguirre</cp:lastModifiedBy>
  <dcterms:created xsi:type="dcterms:W3CDTF">2017-11-13T20:40:38Z</dcterms:created>
  <dcterms:modified xsi:type="dcterms:W3CDTF">2017-11-13T20:52:31Z</dcterms:modified>
</cp:coreProperties>
</file>