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cvega\Desktop\Maricela\Año 2017 Oct 2016 a Set 2017\Página Web 2017\Al 30 de junio 2017\"/>
    </mc:Choice>
  </mc:AlternateContent>
  <bookViews>
    <workbookView xWindow="0" yWindow="0" windowWidth="24000" windowHeight="9135"/>
  </bookViews>
  <sheets>
    <sheet name="Modificación Nº2" sheetId="5" r:id="rId1"/>
    <sheet name="JustificaciónNº 2" sheetId="6" r:id="rId2"/>
  </sheets>
  <externalReferences>
    <externalReference r:id="rId3"/>
    <externalReference r:id="rId4"/>
  </externalReferences>
  <definedNames>
    <definedName name="_xlnm.Print_Area" localSheetId="1">'JustificaciónNº 2'!$A$1:$D$76</definedName>
    <definedName name="_xlnm.Print_Area" localSheetId="0">'Modificación Nº2'!$A$1:$D$126</definedName>
    <definedName name="DATOS" localSheetId="1">[1]CUENTAS!$1:$1048576</definedName>
    <definedName name="DATOS" localSheetId="0">[1]CUENTAS!$1:$1048576</definedName>
    <definedName name="DATOS">[2]CUENTAS!$1:$1048576</definedName>
    <definedName name="Excel_BuiltIn_Print_Area_3" localSheetId="1">[1]MAYORIZACIÓN!#REF!</definedName>
    <definedName name="Excel_BuiltIn_Print_Area_3" localSheetId="0">[1]MAYORIZACIÓN!#REF!</definedName>
    <definedName name="Excel_BuiltIn_Print_Area_3">[2]MAYORIZACIÓN!#REF!</definedName>
    <definedName name="Excel_BuiltIn_Print_Titles_3" localSheetId="1">[1]MAYORIZACIÓN!#REF!</definedName>
    <definedName name="Excel_BuiltIn_Print_Titles_3" localSheetId="0">[1]MAYORIZACIÓN!#REF!</definedName>
    <definedName name="Excel_BuiltIn_Print_Titles_3">[2]MAYORIZACIÓN!#REF!</definedName>
    <definedName name="Excel_BuiltIn_Print_Titles_4" localSheetId="1">[1]CTAS!#REF!</definedName>
    <definedName name="Excel_BuiltIn_Print_Titles_4" localSheetId="0">[1]CTAS!#REF!</definedName>
    <definedName name="Excel_BuiltIn_Print_Titles_4">[2]CTAS!#REF!</definedName>
    <definedName name="_xlnm.Print_Titles" localSheetId="1">'JustificaciónNº 2'!$1:$8</definedName>
    <definedName name="_xlnm.Print_Titles" localSheetId="0">'Modificación Nº2'!$1:$3</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6" l="1"/>
  <c r="D76" i="6" s="1"/>
  <c r="C11" i="6"/>
  <c r="C15" i="6"/>
  <c r="C19" i="6"/>
  <c r="C23" i="6"/>
  <c r="C36" i="6"/>
  <c r="C43" i="6"/>
  <c r="D34" i="6" s="1"/>
  <c r="C47" i="6"/>
  <c r="D51" i="6"/>
  <c r="C53" i="6"/>
  <c r="C65" i="6"/>
  <c r="C72" i="6"/>
  <c r="D63" i="6" s="1"/>
  <c r="C11" i="5"/>
  <c r="D9" i="5" s="1"/>
  <c r="C14" i="5"/>
  <c r="C19" i="5"/>
  <c r="C22" i="5"/>
  <c r="D17" i="5" s="1"/>
  <c r="C25" i="5"/>
  <c r="C28" i="5"/>
  <c r="C35" i="5"/>
  <c r="D33" i="5" s="1"/>
  <c r="C39" i="5"/>
  <c r="C42" i="5"/>
  <c r="C47" i="5"/>
  <c r="D45" i="5" s="1"/>
  <c r="C54" i="5"/>
  <c r="C58" i="5"/>
  <c r="D52" i="5" s="1"/>
  <c r="D67" i="5"/>
  <c r="D126" i="5" s="1"/>
  <c r="C69" i="5"/>
  <c r="C72" i="5"/>
  <c r="C79" i="5"/>
  <c r="D77" i="5" s="1"/>
  <c r="C82" i="5"/>
  <c r="C85" i="5"/>
  <c r="C89" i="5"/>
  <c r="C93" i="5"/>
  <c r="C96" i="5"/>
  <c r="C99" i="5"/>
  <c r="C102" i="5"/>
  <c r="C107" i="5"/>
  <c r="D105" i="5" s="1"/>
  <c r="C112" i="5"/>
  <c r="C115" i="5"/>
  <c r="D120" i="5"/>
  <c r="C122" i="5"/>
  <c r="D61" i="5" l="1"/>
  <c r="R126" i="5" s="1"/>
</calcChain>
</file>

<file path=xl/sharedStrings.xml><?xml version="1.0" encoding="utf-8"?>
<sst xmlns="http://schemas.openxmlformats.org/spreadsheetml/2006/main" count="230" uniqueCount="148">
  <si>
    <t>JUNTA ADMINISTRATIVA DEL ARCHIVO NACIONAL</t>
  </si>
  <si>
    <t>CÓDIGO</t>
  </si>
  <si>
    <t>SUBPARTIDA</t>
  </si>
  <si>
    <t>1.04.99</t>
  </si>
  <si>
    <t>Otros servicios de gestión y apoyo</t>
  </si>
  <si>
    <t>2.99.01</t>
  </si>
  <si>
    <t>5.01.04</t>
  </si>
  <si>
    <t>0.01.01</t>
  </si>
  <si>
    <t>0.03.01</t>
  </si>
  <si>
    <t>Retribución por años servidos</t>
  </si>
  <si>
    <t>0.03.02</t>
  </si>
  <si>
    <t>Restricción al ejercicio liberal de la profesión</t>
  </si>
  <si>
    <t>0.03.04</t>
  </si>
  <si>
    <t>Salario Escolar</t>
  </si>
  <si>
    <t>1.04.06</t>
  </si>
  <si>
    <t>Servicios generales</t>
  </si>
  <si>
    <t>0.02.02</t>
  </si>
  <si>
    <t>Recargo de funciones</t>
  </si>
  <si>
    <t>0.01.05</t>
  </si>
  <si>
    <t>Suplencias</t>
  </si>
  <si>
    <t>1.03.03</t>
  </si>
  <si>
    <t xml:space="preserve">Impresión, encuadernación y otros </t>
  </si>
  <si>
    <t xml:space="preserve"> </t>
  </si>
  <si>
    <t>1.08.07</t>
  </si>
  <si>
    <t xml:space="preserve">Mantenimiento y reparación de equipo y mobiliario  de oficina </t>
  </si>
  <si>
    <t>2.04.02</t>
  </si>
  <si>
    <t>Repuestos y accesorios</t>
  </si>
  <si>
    <t>6.07.01</t>
  </si>
  <si>
    <t>1.08.08</t>
  </si>
  <si>
    <t>TOTAL REBAJOS</t>
  </si>
  <si>
    <t>CAPACITACIÓN Y PROTOCOLO</t>
  </si>
  <si>
    <t>1.07</t>
  </si>
  <si>
    <t>SERVICIOS DE GESTIÓN Y APOYO</t>
  </si>
  <si>
    <t>1.04</t>
  </si>
  <si>
    <t>SERVICIOS COMERCIALES Y FINANCIEROS</t>
  </si>
  <si>
    <t>1.03</t>
  </si>
  <si>
    <t>SERVICIOS BÁSICOS</t>
  </si>
  <si>
    <t>1.02</t>
  </si>
  <si>
    <t>SERVICIOS</t>
  </si>
  <si>
    <t>1</t>
  </si>
  <si>
    <t>INCENTIVOS SALARIALES</t>
  </si>
  <si>
    <t>Sueldo para Cargos Fijos</t>
  </si>
  <si>
    <t>REMUNERACIONES BASICAS</t>
  </si>
  <si>
    <t>REMUNERACIONES</t>
  </si>
  <si>
    <t>MONTO</t>
  </si>
  <si>
    <t>DISMINUIR EGRESOS</t>
  </si>
  <si>
    <t>TOTAL AUMENTOS</t>
  </si>
  <si>
    <t>Transferecias corrientes a organismos internacionales</t>
  </si>
  <si>
    <t>OTRAS TRANSFERENCIAS CORRIENTES AL SECTOR EXTERNO</t>
  </si>
  <si>
    <t>TRANSFERENCIAS CORRIENTES</t>
  </si>
  <si>
    <t>Equipo y mobiliario de oficina</t>
  </si>
  <si>
    <t>MAQUINARIA, EQUIPO Y MOBILIARIO</t>
  </si>
  <si>
    <t>5.01</t>
  </si>
  <si>
    <t>BIENES DURADEROS</t>
  </si>
  <si>
    <t>5</t>
  </si>
  <si>
    <t>Utiles y materiales de oficina y cómputo</t>
  </si>
  <si>
    <t>ÚTILES, MATERIALES Y SUMINISTROS  DIVERSOS</t>
  </si>
  <si>
    <t>2.99</t>
  </si>
  <si>
    <t>HERRAMIENTAS, REPUESTOS Y ACCESORIOS</t>
  </si>
  <si>
    <t>2.04</t>
  </si>
  <si>
    <t>MATERIALES Y SUMINISTROS</t>
  </si>
  <si>
    <t>2</t>
  </si>
  <si>
    <t>Mantenimiento y reparación de equipo de cómputo y sistemas de información</t>
  </si>
  <si>
    <t>MANTENIMIENTO Y REPARACIÓN</t>
  </si>
  <si>
    <t>1.08</t>
  </si>
  <si>
    <t>REMUNERACIONES EVENTUALES</t>
  </si>
  <si>
    <t>AUMENTAR EGRESOS</t>
  </si>
  <si>
    <t>Transferencias corrientes a organismos internacionales</t>
  </si>
  <si>
    <t>Prestaciones Legales</t>
  </si>
  <si>
    <t>6.03.01</t>
  </si>
  <si>
    <t>PRESTACIONES</t>
  </si>
  <si>
    <t>Utiles y materiales de limpieza</t>
  </si>
  <si>
    <t>2.99.05</t>
  </si>
  <si>
    <t>Textiles y vestuario</t>
  </si>
  <si>
    <t>2.99.04</t>
  </si>
  <si>
    <t>Otros productos químicos</t>
  </si>
  <si>
    <t>2.01.99</t>
  </si>
  <si>
    <t>Tintas, pinturas y diluyentes</t>
  </si>
  <si>
    <t>2.01.04</t>
  </si>
  <si>
    <t>Combustibles y lubricantes</t>
  </si>
  <si>
    <t>2.01.01</t>
  </si>
  <si>
    <t>PRODUCTOS QUÍMICOS Y CONEXOS</t>
  </si>
  <si>
    <t>2.01</t>
  </si>
  <si>
    <t>Actividades de capacitación</t>
  </si>
  <si>
    <t>1.07.01</t>
  </si>
  <si>
    <t>Seguros</t>
  </si>
  <si>
    <t>1.06.01</t>
  </si>
  <si>
    <t>SEGUROS, REASEGUROS Y OTRAS OBLIGACIONES</t>
  </si>
  <si>
    <t>1.06</t>
  </si>
  <si>
    <t>Transporte dentro del país</t>
  </si>
  <si>
    <t>1.05.01</t>
  </si>
  <si>
    <t>GASTOS DE VIAJE Y DE TRANSPORTE</t>
  </si>
  <si>
    <t>1.05</t>
  </si>
  <si>
    <t>Servicios aduaneros</t>
  </si>
  <si>
    <t>1.03.05</t>
  </si>
  <si>
    <t xml:space="preserve">Servicio de energía eléctrica  </t>
  </si>
  <si>
    <t>1.02.02</t>
  </si>
  <si>
    <t>Otros alquileres</t>
  </si>
  <si>
    <t>1.01.99</t>
  </si>
  <si>
    <t>ALQUILERES</t>
  </si>
  <si>
    <t>1.01</t>
  </si>
  <si>
    <t>Reintegros o devoluciones</t>
  </si>
  <si>
    <t>6.06.02</t>
  </si>
  <si>
    <t>Indemnizaciones</t>
  </si>
  <si>
    <t>6.06.01</t>
  </si>
  <si>
    <t>OTRAS TRANSFERENCIAS CORRIENTES AL SECTOR PRIVADO</t>
  </si>
  <si>
    <t>Equipo y programas  de cómputo</t>
  </si>
  <si>
    <t>5.01.05</t>
  </si>
  <si>
    <t>Equipo de comunicación</t>
  </si>
  <si>
    <t>5.01.03</t>
  </si>
  <si>
    <t xml:space="preserve">Productos de papel, cartón e impresos </t>
  </si>
  <si>
    <t>2.99.03</t>
  </si>
  <si>
    <t>Herramientas e instrumentos</t>
  </si>
  <si>
    <t>2.04.01</t>
  </si>
  <si>
    <t>Materiales y productos de plástico</t>
  </si>
  <si>
    <t>2.03.06</t>
  </si>
  <si>
    <t>Materiales y productos eléctricos, telefónicos y de cómputo</t>
  </si>
  <si>
    <t>2.03.04</t>
  </si>
  <si>
    <t>MATERIALES Y PRODUCTOS DE USO EN LA CONSTRUCCIÓN  Y MANTENIMIENTO</t>
  </si>
  <si>
    <t>2.03</t>
  </si>
  <si>
    <t xml:space="preserve">Mantenimiento y reparación de otros equipos </t>
  </si>
  <si>
    <t>1.08.99</t>
  </si>
  <si>
    <t>Mantenimiento de instalaciones y otras obras</t>
  </si>
  <si>
    <t>1.08.03</t>
  </si>
  <si>
    <t>Servicios de desarrollo de sistemas informáticos</t>
  </si>
  <si>
    <t>1.04.05</t>
  </si>
  <si>
    <t>Publicidad y propaganda</t>
  </si>
  <si>
    <t>1.03.02</t>
  </si>
  <si>
    <t>Servicio de agua y alcantarillado</t>
  </si>
  <si>
    <t>1.02.01</t>
  </si>
  <si>
    <t>MODIFICACIÓN  PRESUPUESTARIA  No.2 -2017</t>
  </si>
  <si>
    <t>Para cancelar monto pendiente de la cuota de la Asociación Latinoamericana de Archivos, en virtud de que se presupuestó en $150,00 cuando lo correcto era $300,00.</t>
  </si>
  <si>
    <t>Para realizar los reintegros que sean necesarios cuando los usuarios compran erróneamente timbres del Archivo Nacional, o cuando se retiran del servicio de presentación de índices por internet.</t>
  </si>
  <si>
    <t>Para el pago de la Resolución No. DG-020-2017 del 06 de abril de 2017.</t>
  </si>
  <si>
    <t>Para la adquisición de un aplicativo que se instalará en el Módulo de Sistema Gestor de Recursos Humanos, (BOS), que permita realizar las proyecciones de las partidas de remuneraciones, en la formulación presupuestaria de la institución.</t>
  </si>
  <si>
    <t>Necesario para la compra de una silla ergonómica que requiere una funcionaria según recomendación de la médico institucional.</t>
  </si>
  <si>
    <t>Adquisición de dos micrófonos de solapa con el fin de aprovechar mejor la cámara de video, sobre todo en el programa de Colección de Voces, que actualmente también incorpora la imagen. Compra de teléfono IP  debido a que el analógico presenta problemas para el Departamento de Archivo Histórico.</t>
  </si>
  <si>
    <t>Para la compra de carpetas utilizadas para archivar documentos de gestión del Departamento de Archivo Histórico. Se requiere la compra de resmas de cartón y cartulinas para los trabajos del Departamento de Conservación.</t>
  </si>
  <si>
    <t>Necesario para la compra de escaleras que se utilizarán en los depósitos, con el fin de tener acceso a los documentos.</t>
  </si>
  <si>
    <t>Para compra de materiales para el  traslado de tanque agua caliente del Departamento de Conservación.</t>
  </si>
  <si>
    <t>Recomendación del diagnóstico sobre las ayudas técnicas y los servicios de apoyo requeridos por las personas con discapacidad usuarias del Archivo Nacional: Lámparas de escritorio. Para ajustar la compra de  cable DMX ,que se requiere para la conexión de reflectores tipo LED, que se están instalando en el domo del edificio de la primera etapa.</t>
  </si>
  <si>
    <t>Para el pago del mantenimiento de la encapsuladora y de las guillotinas manuales.</t>
  </si>
  <si>
    <t>Se requieren recursos para el arreglo de la mesa de trabajo del Departamento de Conservación.</t>
  </si>
  <si>
    <t>Se ajusta el contenido de esta subpartida, para la contratación del servicio de cambio de tubería de agua potable que conecta con el tanque de almacenamiento, de acuerdo con el estudio de mercado.</t>
  </si>
  <si>
    <t>Se requiere para el brindar fondos al análisis y diseño de los sistemas informáticos  GIN y SIGU.</t>
  </si>
  <si>
    <t>Para realizar una campaña radiofónica que contribuya al cumplimiento de la meta: "Diseñar e implementar una estrategia de comunicación para el período 2015-2018 dirigida a los Jerarcas, CISEDS, Auditores, Archivistas de las Instituciones del Sistema Nacional de Archivos y a la ciudadanía, en relación con la importancia de los archivos para garantizar el acceso a la información pública y la transparencia administrativa"</t>
  </si>
  <si>
    <t>Para reforzar los servicios de consumo de agua, dado al aumento presentado en los últimos meses.</t>
  </si>
  <si>
    <t>MODIFICACIÓN  PRESUPUESTARIA  No. 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</si>
</sst>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0.00\ _P_t_s_-;\-* #,##0.00\ _P_t_s_-;_-* \-??\ _P_t_s_-;_-@_-"/>
    <numFmt numFmtId="165" formatCode="#,##0.0"/>
  </numFmts>
  <fonts count="8" x14ac:knownFonts="1">
    <font>
      <sz val="11"/>
      <color theme="1"/>
      <name val="Calibri"/>
      <family val="2"/>
      <scheme val="minor"/>
    </font>
    <font>
      <sz val="10"/>
      <name val="Arial"/>
      <family val="2"/>
    </font>
    <font>
      <sz val="10"/>
      <name val="Tahoma"/>
      <family val="2"/>
    </font>
    <font>
      <b/>
      <sz val="10"/>
      <name val="Tahoma"/>
      <family val="2"/>
    </font>
    <font>
      <sz val="10"/>
      <name val="Arial"/>
    </font>
    <font>
      <b/>
      <u/>
      <sz val="10"/>
      <name val="Tahoma"/>
      <family val="2"/>
    </font>
    <font>
      <b/>
      <sz val="11"/>
      <name val="Tahoma"/>
      <family val="2"/>
    </font>
    <font>
      <i/>
      <sz val="10"/>
      <name val="Tahoma"/>
      <family val="2"/>
    </font>
  </fonts>
  <fills count="4">
    <fill>
      <patternFill patternType="none"/>
    </fill>
    <fill>
      <patternFill patternType="gray125"/>
    </fill>
    <fill>
      <patternFill patternType="solid">
        <fgColor indexed="9"/>
        <bgColor indexed="26"/>
      </patternFill>
    </fill>
    <fill>
      <patternFill patternType="solid">
        <fgColor indexed="13"/>
        <bgColor indexed="26"/>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7">
    <xf numFmtId="0" fontId="0" fillId="0" borderId="0"/>
    <xf numFmtId="0" fontId="1" fillId="0" borderId="0"/>
    <xf numFmtId="164" fontId="1" fillId="0" borderId="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ill="0" applyBorder="0" applyAlignment="0" applyProtection="0"/>
  </cellStyleXfs>
  <cellXfs count="43">
    <xf numFmtId="0" fontId="0" fillId="0" borderId="0" xfId="0"/>
    <xf numFmtId="0" fontId="3" fillId="2" borderId="0" xfId="1" applyFont="1" applyFill="1" applyBorder="1" applyAlignment="1">
      <alignment horizontal="left"/>
    </xf>
    <xf numFmtId="0" fontId="2" fillId="2" borderId="0" xfId="1" applyFont="1" applyFill="1"/>
    <xf numFmtId="0" fontId="2" fillId="2" borderId="0" xfId="1" applyFont="1" applyFill="1" applyAlignment="1">
      <alignment horizontal="left"/>
    </xf>
    <xf numFmtId="164" fontId="3" fillId="2" borderId="0" xfId="2" applyFont="1" applyFill="1" applyBorder="1" applyAlignment="1" applyProtection="1"/>
    <xf numFmtId="0" fontId="2" fillId="2" borderId="0" xfId="1" applyFont="1" applyFill="1" applyAlignment="1">
      <alignment horizontal="center"/>
    </xf>
    <xf numFmtId="4" fontId="2" fillId="2" borderId="0" xfId="1" applyNumberFormat="1" applyFont="1" applyFill="1"/>
    <xf numFmtId="0" fontId="2" fillId="2" borderId="0" xfId="1" applyFont="1" applyFill="1" applyAlignment="1">
      <alignment horizontal="right"/>
    </xf>
    <xf numFmtId="164" fontId="2" fillId="2" borderId="0" xfId="2" applyFont="1" applyFill="1" applyBorder="1" applyAlignment="1" applyProtection="1"/>
    <xf numFmtId="164" fontId="3" fillId="2" borderId="0" xfId="2" applyFont="1" applyFill="1" applyBorder="1" applyAlignment="1" applyProtection="1">
      <alignment horizontal="center"/>
    </xf>
    <xf numFmtId="0" fontId="2" fillId="2" borderId="0" xfId="1" applyFont="1" applyFill="1" applyAlignment="1">
      <alignment horizontal="left" wrapText="1"/>
    </xf>
    <xf numFmtId="43" fontId="2" fillId="2" borderId="0" xfId="1" applyNumberFormat="1" applyFont="1" applyFill="1"/>
    <xf numFmtId="164" fontId="3" fillId="2" borderId="2" xfId="2" applyFont="1" applyFill="1" applyBorder="1" applyAlignment="1" applyProtection="1">
      <alignment horizontal="center"/>
    </xf>
    <xf numFmtId="0" fontId="3" fillId="2" borderId="0" xfId="1" applyFont="1" applyFill="1" applyBorder="1" applyAlignment="1">
      <alignment horizontal="left" wrapText="1"/>
    </xf>
    <xf numFmtId="164" fontId="2" fillId="2" borderId="0" xfId="2" applyFont="1" applyFill="1" applyBorder="1" applyAlignment="1" applyProtection="1">
      <alignment horizontal="center"/>
    </xf>
    <xf numFmtId="0" fontId="2" fillId="2" borderId="0" xfId="1" applyFont="1" applyFill="1" applyAlignment="1">
      <alignment horizontal="left" vertical="distributed"/>
    </xf>
    <xf numFmtId="0" fontId="3" fillId="2" borderId="0" xfId="1" applyFont="1" applyFill="1" applyAlignment="1">
      <alignment horizontal="left" vertical="distributed"/>
    </xf>
    <xf numFmtId="0" fontId="3" fillId="2" borderId="0" xfId="1" applyFont="1" applyFill="1" applyAlignment="1">
      <alignment horizontal="left"/>
    </xf>
    <xf numFmtId="164" fontId="3" fillId="2" borderId="0" xfId="1" applyNumberFormat="1" applyFont="1" applyFill="1" applyAlignment="1">
      <alignment horizontal="center"/>
    </xf>
    <xf numFmtId="0" fontId="3" fillId="2" borderId="0" xfId="1" applyFont="1" applyFill="1" applyAlignment="1">
      <alignment horizontal="left" wrapText="1"/>
    </xf>
    <xf numFmtId="0" fontId="3" fillId="2" borderId="0" xfId="1" applyFont="1" applyFill="1" applyAlignment="1">
      <alignment horizontal="left" vertical="distributed" wrapText="1"/>
    </xf>
    <xf numFmtId="165" fontId="2" fillId="2" borderId="0" xfId="1" applyNumberFormat="1" applyFont="1" applyFill="1" applyAlignment="1">
      <alignment horizontal="left"/>
    </xf>
    <xf numFmtId="0" fontId="5" fillId="2" borderId="0" xfId="1" applyFont="1" applyFill="1" applyBorder="1" applyAlignment="1">
      <alignment horizontal="left"/>
    </xf>
    <xf numFmtId="164" fontId="2" fillId="2" borderId="0" xfId="1" applyNumberFormat="1" applyFont="1" applyFill="1"/>
    <xf numFmtId="0" fontId="2" fillId="2" borderId="1" xfId="1" applyFont="1" applyFill="1" applyBorder="1"/>
    <xf numFmtId="0" fontId="2" fillId="2" borderId="1" xfId="1" applyFont="1" applyFill="1" applyBorder="1" applyAlignment="1">
      <alignment horizontal="right"/>
    </xf>
    <xf numFmtId="4" fontId="2" fillId="2" borderId="1" xfId="1" applyNumberFormat="1" applyFont="1" applyFill="1" applyBorder="1"/>
    <xf numFmtId="9" fontId="4" fillId="2" borderId="1" xfId="6" applyFill="1" applyBorder="1" applyAlignment="1">
      <alignment horizontal="right"/>
    </xf>
    <xf numFmtId="9" fontId="4" fillId="2" borderId="1" xfId="6" applyFill="1" applyBorder="1"/>
    <xf numFmtId="3" fontId="2" fillId="3" borderId="1" xfId="1" applyNumberFormat="1" applyFont="1" applyFill="1" applyBorder="1" applyAlignment="1">
      <alignment horizontal="right"/>
    </xf>
    <xf numFmtId="3" fontId="2" fillId="3" borderId="1" xfId="1" applyNumberFormat="1" applyFont="1" applyFill="1" applyBorder="1"/>
    <xf numFmtId="49" fontId="5" fillId="2" borderId="0" xfId="1" applyNumberFormat="1" applyFont="1" applyFill="1" applyBorder="1" applyAlignment="1">
      <alignment horizontal="center"/>
    </xf>
    <xf numFmtId="49" fontId="5" fillId="2" borderId="0" xfId="1" applyNumberFormat="1" applyFont="1" applyFill="1" applyBorder="1" applyAlignment="1">
      <alignment horizontal="left"/>
    </xf>
    <xf numFmtId="0" fontId="3" fillId="2" borderId="0" xfId="1" applyFont="1" applyFill="1"/>
    <xf numFmtId="0" fontId="3" fillId="2" borderId="0" xfId="1" applyFont="1" applyFill="1" applyAlignment="1">
      <alignment horizontal="right"/>
    </xf>
    <xf numFmtId="4" fontId="3" fillId="2" borderId="0" xfId="1" applyNumberFormat="1" applyFont="1" applyFill="1"/>
    <xf numFmtId="0" fontId="2" fillId="2" borderId="0" xfId="1" applyFont="1" applyFill="1" applyAlignment="1">
      <alignment wrapText="1"/>
    </xf>
    <xf numFmtId="49" fontId="7" fillId="2" borderId="0" xfId="1" applyNumberFormat="1" applyFont="1" applyFill="1" applyAlignment="1">
      <alignment horizontal="justify" vertical="distributed"/>
    </xf>
    <xf numFmtId="49" fontId="2" fillId="2" borderId="0" xfId="1" applyNumberFormat="1" applyFont="1" applyFill="1" applyAlignment="1">
      <alignment horizontal="left" vertical="distributed"/>
    </xf>
    <xf numFmtId="165" fontId="2" fillId="2" borderId="0" xfId="1" applyNumberFormat="1" applyFont="1" applyFill="1" applyAlignment="1">
      <alignment horizontal="left" vertical="distributed"/>
    </xf>
    <xf numFmtId="165" fontId="2" fillId="2" borderId="0" xfId="1" applyNumberFormat="1" applyFont="1" applyFill="1" applyAlignment="1">
      <alignment horizontal="left" vertical="top"/>
    </xf>
    <xf numFmtId="43" fontId="2" fillId="2" borderId="0" xfId="1" applyNumberFormat="1" applyFont="1" applyFill="1" applyAlignment="1">
      <alignment horizontal="center"/>
    </xf>
    <xf numFmtId="0" fontId="6" fillId="2" borderId="0" xfId="1" applyFont="1" applyFill="1" applyBorder="1" applyAlignment="1">
      <alignment horizontal="center"/>
    </xf>
  </cellXfs>
  <cellStyles count="7">
    <cellStyle name="Millares 2" xfId="2"/>
    <cellStyle name="Millares 2 2" xfId="4"/>
    <cellStyle name="Millares 3" xfId="5"/>
    <cellStyle name="Normal" xfId="0" builtinId="0"/>
    <cellStyle name="Normal 2" xfId="1"/>
    <cellStyle name="Normal 2 2" xfId="3"/>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bina/Documents/2016/Presupuesto%202016/Modificaci&#243;n%20N%201-2016%20Corregid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urbina/Documents/2017/Modificaci&#243;n/Mod%20N&#186;1/Modificaci&#243;n%20N%201-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T"/>
      <sheetName val="CTAS"/>
      <sheetName val="DEPTOS"/>
      <sheetName val="SOLICITUD"/>
      <sheetName val="MAYORIZACIÓN"/>
      <sheetName val="Total por Subp"/>
      <sheetName val="SIIP"/>
      <sheetName val="BOS"/>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SIIP"/>
      <sheetName val="BOS"/>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refreshError="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8"/>
  <sheetViews>
    <sheetView tabSelected="1" zoomScaleNormal="100" zoomScaleSheetLayoutView="100" workbookViewId="0">
      <selection activeCell="B128" sqref="B128"/>
    </sheetView>
  </sheetViews>
  <sheetFormatPr baseColWidth="10" defaultRowHeight="12.75" x14ac:dyDescent="0.2"/>
  <cols>
    <col min="1" max="1" width="9.7109375" style="3" customWidth="1"/>
    <col min="2" max="2" width="51.28515625" style="10" customWidth="1"/>
    <col min="3" max="3" width="23.28515625" style="8" customWidth="1"/>
    <col min="4" max="4" width="23.42578125" style="9" customWidth="1"/>
    <col min="5" max="5" width="19.5703125" style="8" hidden="1" customWidth="1"/>
    <col min="6" max="6" width="16.28515625" style="6" hidden="1" customWidth="1"/>
    <col min="7" max="7" width="12.7109375" style="6" hidden="1" customWidth="1"/>
    <col min="8" max="8" width="14.85546875" style="7" hidden="1" customWidth="1"/>
    <col min="9" max="9" width="21.28515625" style="2" hidden="1" customWidth="1"/>
    <col min="10" max="16" width="0" style="2" hidden="1" customWidth="1"/>
    <col min="17" max="17" width="17.28515625" style="2" bestFit="1" customWidth="1"/>
    <col min="18" max="18" width="21.42578125" style="2" customWidth="1"/>
    <col min="19" max="19" width="11.42578125" style="2"/>
    <col min="20" max="20" width="14.5703125" style="2" bestFit="1" customWidth="1"/>
    <col min="21" max="16384" width="11.42578125" style="2"/>
  </cols>
  <sheetData>
    <row r="1" spans="1:11" s="33" customFormat="1" ht="14.25" x14ac:dyDescent="0.2">
      <c r="A1" s="42" t="s">
        <v>0</v>
      </c>
      <c r="B1" s="42"/>
      <c r="C1" s="42"/>
      <c r="D1" s="42"/>
      <c r="E1" s="4"/>
      <c r="F1" s="35"/>
      <c r="G1" s="35"/>
      <c r="H1" s="34"/>
    </row>
    <row r="2" spans="1:11" ht="14.25" customHeight="1" x14ac:dyDescent="0.2">
      <c r="A2" s="42" t="s">
        <v>130</v>
      </c>
      <c r="B2" s="42"/>
      <c r="C2" s="42"/>
      <c r="D2" s="42"/>
    </row>
    <row r="3" spans="1:11" ht="10.5" customHeight="1" x14ac:dyDescent="0.2"/>
    <row r="4" spans="1:11" ht="10.5" customHeight="1" x14ac:dyDescent="0.2"/>
    <row r="5" spans="1:11" x14ac:dyDescent="0.2">
      <c r="A5" s="32" t="s">
        <v>66</v>
      </c>
      <c r="B5" s="32"/>
      <c r="C5" s="31"/>
      <c r="D5" s="31"/>
    </row>
    <row r="6" spans="1:11" ht="11.25" customHeight="1" x14ac:dyDescent="0.2"/>
    <row r="7" spans="1:11" x14ac:dyDescent="0.2">
      <c r="A7" s="17" t="s">
        <v>1</v>
      </c>
      <c r="B7" s="19" t="s">
        <v>2</v>
      </c>
      <c r="C7" s="14"/>
      <c r="F7" s="30">
        <v>1</v>
      </c>
      <c r="G7" s="30">
        <v>2</v>
      </c>
      <c r="H7" s="29">
        <v>3</v>
      </c>
      <c r="I7" s="24"/>
      <c r="J7" s="24"/>
      <c r="K7" s="24"/>
    </row>
    <row r="8" spans="1:11" x14ac:dyDescent="0.2">
      <c r="A8" s="17"/>
      <c r="B8" s="19"/>
      <c r="C8" s="14"/>
      <c r="F8" s="30"/>
      <c r="G8" s="30"/>
      <c r="H8" s="29"/>
      <c r="I8" s="24"/>
      <c r="J8" s="24"/>
      <c r="K8" s="24"/>
    </row>
    <row r="9" spans="1:11" hidden="1" x14ac:dyDescent="0.2">
      <c r="A9" s="17">
        <v>0</v>
      </c>
      <c r="B9" s="19" t="s">
        <v>43</v>
      </c>
      <c r="C9" s="14"/>
      <c r="D9" s="9">
        <f>+C11+C14</f>
        <v>0</v>
      </c>
      <c r="F9" s="30"/>
      <c r="G9" s="30"/>
      <c r="H9" s="29"/>
      <c r="I9" s="24"/>
      <c r="J9" s="24"/>
      <c r="K9" s="24"/>
    </row>
    <row r="10" spans="1:11" hidden="1" x14ac:dyDescent="0.2">
      <c r="A10" s="17"/>
      <c r="B10" s="19"/>
      <c r="C10" s="14"/>
      <c r="F10" s="30"/>
      <c r="G10" s="30"/>
      <c r="H10" s="29"/>
      <c r="I10" s="24"/>
      <c r="J10" s="24"/>
      <c r="K10" s="24"/>
    </row>
    <row r="11" spans="1:11" hidden="1" x14ac:dyDescent="0.2">
      <c r="A11" s="17">
        <v>0.01</v>
      </c>
      <c r="B11" s="19" t="s">
        <v>42</v>
      </c>
      <c r="C11" s="9">
        <f>SUM(C12:C12)</f>
        <v>0</v>
      </c>
      <c r="F11" s="30"/>
      <c r="G11" s="30"/>
      <c r="H11" s="29"/>
      <c r="I11" s="24"/>
      <c r="J11" s="24"/>
      <c r="K11" s="24"/>
    </row>
    <row r="12" spans="1:11" hidden="1" x14ac:dyDescent="0.2">
      <c r="A12" s="3" t="s">
        <v>18</v>
      </c>
      <c r="B12" s="10" t="s">
        <v>19</v>
      </c>
      <c r="C12" s="14"/>
      <c r="F12" s="30"/>
      <c r="G12" s="30"/>
      <c r="H12" s="29"/>
      <c r="I12" s="24"/>
      <c r="J12" s="24"/>
      <c r="K12" s="24"/>
    </row>
    <row r="13" spans="1:11" hidden="1" x14ac:dyDescent="0.2">
      <c r="A13" s="21"/>
      <c r="B13" s="21"/>
      <c r="C13" s="14"/>
      <c r="F13" s="30"/>
      <c r="G13" s="30"/>
      <c r="H13" s="29"/>
      <c r="I13" s="24"/>
      <c r="J13" s="24"/>
      <c r="K13" s="24"/>
    </row>
    <row r="14" spans="1:11" hidden="1" x14ac:dyDescent="0.2">
      <c r="A14" s="17">
        <v>0.02</v>
      </c>
      <c r="B14" s="19" t="s">
        <v>65</v>
      </c>
      <c r="C14" s="9">
        <f>SUM(C15:C15)</f>
        <v>0</v>
      </c>
      <c r="F14" s="30"/>
      <c r="G14" s="30"/>
      <c r="H14" s="29"/>
      <c r="I14" s="24"/>
      <c r="J14" s="24"/>
      <c r="K14" s="24"/>
    </row>
    <row r="15" spans="1:11" hidden="1" x14ac:dyDescent="0.2">
      <c r="A15" s="21" t="s">
        <v>16</v>
      </c>
      <c r="B15" s="21" t="s">
        <v>17</v>
      </c>
      <c r="C15" s="14"/>
      <c r="F15" s="30"/>
      <c r="G15" s="30"/>
      <c r="H15" s="29"/>
      <c r="I15" s="24"/>
      <c r="J15" s="24"/>
      <c r="K15" s="24"/>
    </row>
    <row r="16" spans="1:11" hidden="1" x14ac:dyDescent="0.2">
      <c r="A16" s="17"/>
      <c r="B16" s="19"/>
      <c r="C16" s="9"/>
      <c r="F16" s="30"/>
      <c r="G16" s="30"/>
      <c r="H16" s="29"/>
      <c r="I16" s="24"/>
      <c r="J16" s="24"/>
      <c r="K16" s="24"/>
    </row>
    <row r="17" spans="1:11" x14ac:dyDescent="0.2">
      <c r="A17" s="17" t="s">
        <v>39</v>
      </c>
      <c r="B17" s="19" t="s">
        <v>38</v>
      </c>
      <c r="C17" s="14"/>
      <c r="D17" s="9">
        <f>+C22++C25+C28+C19</f>
        <v>16130000</v>
      </c>
      <c r="F17" s="30"/>
      <c r="G17" s="30"/>
      <c r="H17" s="29"/>
      <c r="I17" s="24"/>
      <c r="J17" s="24"/>
      <c r="K17" s="24"/>
    </row>
    <row r="18" spans="1:11" x14ac:dyDescent="0.2">
      <c r="A18" s="17"/>
      <c r="B18" s="19"/>
      <c r="C18" s="14"/>
      <c r="F18" s="30"/>
      <c r="G18" s="30"/>
      <c r="H18" s="29"/>
      <c r="I18" s="24"/>
      <c r="J18" s="24"/>
      <c r="K18" s="24"/>
    </row>
    <row r="19" spans="1:11" x14ac:dyDescent="0.2">
      <c r="A19" s="17" t="s">
        <v>37</v>
      </c>
      <c r="B19" s="19" t="s">
        <v>36</v>
      </c>
      <c r="C19" s="9">
        <f>+C20</f>
        <v>5000000</v>
      </c>
      <c r="F19" s="30"/>
      <c r="G19" s="30"/>
      <c r="H19" s="29"/>
      <c r="I19" s="24"/>
      <c r="J19" s="24"/>
      <c r="K19" s="24"/>
    </row>
    <row r="20" spans="1:11" x14ac:dyDescent="0.2">
      <c r="A20" s="3" t="s">
        <v>129</v>
      </c>
      <c r="B20" s="3" t="s">
        <v>128</v>
      </c>
      <c r="C20" s="14">
        <v>5000000</v>
      </c>
      <c r="F20" s="30"/>
      <c r="G20" s="30"/>
      <c r="H20" s="29"/>
      <c r="I20" s="24"/>
      <c r="J20" s="24"/>
      <c r="K20" s="24"/>
    </row>
    <row r="21" spans="1:11" x14ac:dyDescent="0.2">
      <c r="A21" s="17"/>
      <c r="B21" s="19"/>
      <c r="C21" s="14"/>
      <c r="F21" s="30"/>
      <c r="G21" s="30"/>
      <c r="H21" s="29"/>
      <c r="I21" s="24"/>
      <c r="J21" s="24"/>
      <c r="K21" s="24"/>
    </row>
    <row r="22" spans="1:11" x14ac:dyDescent="0.2">
      <c r="A22" s="17" t="s">
        <v>35</v>
      </c>
      <c r="B22" s="19" t="s">
        <v>34</v>
      </c>
      <c r="C22" s="9">
        <f>SUM(C23:C23)</f>
        <v>1700000</v>
      </c>
      <c r="F22" s="30"/>
      <c r="G22" s="30"/>
      <c r="H22" s="29"/>
      <c r="I22" s="24"/>
      <c r="J22" s="24"/>
      <c r="K22" s="24"/>
    </row>
    <row r="23" spans="1:11" x14ac:dyDescent="0.2">
      <c r="A23" s="3" t="s">
        <v>127</v>
      </c>
      <c r="B23" s="3" t="s">
        <v>126</v>
      </c>
      <c r="C23" s="14">
        <v>1700000</v>
      </c>
      <c r="F23" s="30"/>
      <c r="G23" s="30"/>
      <c r="H23" s="29"/>
      <c r="I23" s="24"/>
      <c r="J23" s="24"/>
      <c r="K23" s="24"/>
    </row>
    <row r="24" spans="1:11" x14ac:dyDescent="0.2">
      <c r="B24" s="15"/>
      <c r="C24" s="14"/>
      <c r="F24" s="30"/>
      <c r="G24" s="30"/>
      <c r="H24" s="29"/>
      <c r="I24" s="24"/>
      <c r="J24" s="24"/>
      <c r="K24" s="24"/>
    </row>
    <row r="25" spans="1:11" x14ac:dyDescent="0.2">
      <c r="A25" s="17" t="s">
        <v>33</v>
      </c>
      <c r="B25" s="20" t="s">
        <v>32</v>
      </c>
      <c r="C25" s="9">
        <f>SUM(C26)</f>
        <v>7300000</v>
      </c>
      <c r="F25" s="28">
        <v>0.46</v>
      </c>
      <c r="G25" s="28">
        <v>0.13</v>
      </c>
      <c r="H25" s="27">
        <v>0.41</v>
      </c>
      <c r="I25" s="24"/>
      <c r="J25" s="24"/>
      <c r="K25" s="24"/>
    </row>
    <row r="26" spans="1:11" x14ac:dyDescent="0.2">
      <c r="A26" s="3" t="s">
        <v>125</v>
      </c>
      <c r="B26" s="3" t="s">
        <v>124</v>
      </c>
      <c r="C26" s="14">
        <v>7300000</v>
      </c>
      <c r="F26" s="26"/>
      <c r="G26" s="26"/>
      <c r="H26" s="25"/>
      <c r="I26" s="24"/>
      <c r="J26" s="24"/>
      <c r="K26" s="24"/>
    </row>
    <row r="27" spans="1:11" x14ac:dyDescent="0.2">
      <c r="B27" s="3"/>
      <c r="C27" s="14"/>
      <c r="F27" s="26"/>
      <c r="G27" s="26"/>
      <c r="H27" s="25"/>
      <c r="I27" s="24"/>
      <c r="J27" s="24"/>
      <c r="K27" s="24"/>
    </row>
    <row r="28" spans="1:11" x14ac:dyDescent="0.2">
      <c r="A28" s="17" t="s">
        <v>64</v>
      </c>
      <c r="B28" s="19" t="s">
        <v>63</v>
      </c>
      <c r="C28" s="9">
        <f>SUM(C29:C31)</f>
        <v>2130000</v>
      </c>
    </row>
    <row r="29" spans="1:11" x14ac:dyDescent="0.2">
      <c r="A29" s="3" t="s">
        <v>123</v>
      </c>
      <c r="B29" s="3" t="s">
        <v>122</v>
      </c>
      <c r="C29" s="14">
        <v>1000000</v>
      </c>
    </row>
    <row r="30" spans="1:11" ht="18" customHeight="1" x14ac:dyDescent="0.2">
      <c r="A30" s="3" t="s">
        <v>23</v>
      </c>
      <c r="B30" s="15" t="s">
        <v>24</v>
      </c>
      <c r="C30" s="14">
        <v>700000</v>
      </c>
    </row>
    <row r="31" spans="1:11" x14ac:dyDescent="0.2">
      <c r="A31" s="3" t="s">
        <v>121</v>
      </c>
      <c r="B31" s="15" t="s">
        <v>120</v>
      </c>
      <c r="C31" s="14">
        <v>430000</v>
      </c>
    </row>
    <row r="32" spans="1:11" x14ac:dyDescent="0.2">
      <c r="B32" s="3"/>
      <c r="C32" s="14"/>
    </row>
    <row r="33" spans="1:4" x14ac:dyDescent="0.2">
      <c r="A33" s="17" t="s">
        <v>61</v>
      </c>
      <c r="B33" s="20" t="s">
        <v>60</v>
      </c>
      <c r="C33" s="14"/>
      <c r="D33" s="9">
        <f>+C39+C42+C35</f>
        <v>680458</v>
      </c>
    </row>
    <row r="34" spans="1:4" x14ac:dyDescent="0.2">
      <c r="A34" s="17"/>
      <c r="B34" s="20"/>
      <c r="C34" s="14"/>
    </row>
    <row r="35" spans="1:4" ht="25.5" x14ac:dyDescent="0.2">
      <c r="A35" s="17" t="s">
        <v>119</v>
      </c>
      <c r="B35" s="19" t="s">
        <v>118</v>
      </c>
      <c r="C35" s="9">
        <f>SUM(C36:C37)</f>
        <v>100000</v>
      </c>
    </row>
    <row r="36" spans="1:4" x14ac:dyDescent="0.2">
      <c r="A36" s="3" t="s">
        <v>117</v>
      </c>
      <c r="B36" s="3" t="s">
        <v>116</v>
      </c>
      <c r="C36" s="14">
        <v>80000</v>
      </c>
    </row>
    <row r="37" spans="1:4" x14ac:dyDescent="0.2">
      <c r="A37" s="3" t="s">
        <v>115</v>
      </c>
      <c r="B37" s="3" t="s">
        <v>114</v>
      </c>
      <c r="C37" s="14">
        <v>20000</v>
      </c>
    </row>
    <row r="38" spans="1:4" x14ac:dyDescent="0.2">
      <c r="A38" s="17"/>
      <c r="B38" s="20"/>
      <c r="C38" s="14"/>
    </row>
    <row r="39" spans="1:4" x14ac:dyDescent="0.2">
      <c r="A39" s="17" t="s">
        <v>59</v>
      </c>
      <c r="B39" s="19" t="s">
        <v>58</v>
      </c>
      <c r="C39" s="9">
        <f>SUM(C40:C40)</f>
        <v>54248</v>
      </c>
    </row>
    <row r="40" spans="1:4" x14ac:dyDescent="0.2">
      <c r="A40" s="3" t="s">
        <v>113</v>
      </c>
      <c r="B40" s="3" t="s">
        <v>112</v>
      </c>
      <c r="C40" s="14">
        <v>54248</v>
      </c>
    </row>
    <row r="41" spans="1:4" x14ac:dyDescent="0.2">
      <c r="B41" s="3"/>
      <c r="C41" s="14"/>
    </row>
    <row r="42" spans="1:4" x14ac:dyDescent="0.2">
      <c r="A42" s="17" t="s">
        <v>57</v>
      </c>
      <c r="B42" s="20" t="s">
        <v>56</v>
      </c>
      <c r="C42" s="9">
        <f>SUM(C43:C43)</f>
        <v>526210</v>
      </c>
    </row>
    <row r="43" spans="1:4" x14ac:dyDescent="0.2">
      <c r="A43" s="3" t="s">
        <v>111</v>
      </c>
      <c r="B43" s="3" t="s">
        <v>110</v>
      </c>
      <c r="C43" s="14">
        <v>526210</v>
      </c>
    </row>
    <row r="44" spans="1:4" x14ac:dyDescent="0.2">
      <c r="B44" s="3"/>
      <c r="C44" s="14"/>
    </row>
    <row r="45" spans="1:4" x14ac:dyDescent="0.2">
      <c r="A45" s="17" t="s">
        <v>54</v>
      </c>
      <c r="B45" s="19" t="s">
        <v>53</v>
      </c>
      <c r="C45" s="14"/>
      <c r="D45" s="9">
        <f>+C47</f>
        <v>2214652</v>
      </c>
    </row>
    <row r="46" spans="1:4" x14ac:dyDescent="0.2">
      <c r="A46" s="17"/>
      <c r="B46" s="19"/>
      <c r="C46" s="14"/>
    </row>
    <row r="47" spans="1:4" x14ac:dyDescent="0.2">
      <c r="A47" s="17" t="s">
        <v>52</v>
      </c>
      <c r="B47" s="19" t="s">
        <v>51</v>
      </c>
      <c r="C47" s="9">
        <f>SUM(C48:C51)</f>
        <v>2214652</v>
      </c>
    </row>
    <row r="48" spans="1:4" x14ac:dyDescent="0.2">
      <c r="A48" s="3" t="s">
        <v>109</v>
      </c>
      <c r="B48" s="10" t="s">
        <v>108</v>
      </c>
      <c r="C48" s="14">
        <v>739900</v>
      </c>
    </row>
    <row r="49" spans="1:20" x14ac:dyDescent="0.2">
      <c r="A49" s="3" t="s">
        <v>6</v>
      </c>
      <c r="B49" s="10" t="s">
        <v>50</v>
      </c>
      <c r="C49" s="14">
        <v>341752</v>
      </c>
    </row>
    <row r="50" spans="1:20" x14ac:dyDescent="0.2">
      <c r="A50" s="3" t="s">
        <v>107</v>
      </c>
      <c r="B50" s="10" t="s">
        <v>106</v>
      </c>
      <c r="C50" s="14">
        <v>1133000</v>
      </c>
    </row>
    <row r="51" spans="1:20" x14ac:dyDescent="0.2">
      <c r="C51" s="14"/>
    </row>
    <row r="52" spans="1:20" x14ac:dyDescent="0.2">
      <c r="A52" s="17">
        <v>6</v>
      </c>
      <c r="B52" s="19" t="s">
        <v>49</v>
      </c>
      <c r="C52" s="14"/>
      <c r="D52" s="9">
        <f>+C58+C54</f>
        <v>705000</v>
      </c>
    </row>
    <row r="53" spans="1:20" x14ac:dyDescent="0.2">
      <c r="A53" s="17"/>
      <c r="B53" s="19"/>
      <c r="C53" s="14"/>
    </row>
    <row r="54" spans="1:20" ht="25.5" x14ac:dyDescent="0.2">
      <c r="A54" s="17">
        <v>6.06</v>
      </c>
      <c r="B54" s="19" t="s">
        <v>105</v>
      </c>
      <c r="C54" s="9">
        <f>SUM(C55:C56)</f>
        <v>525000</v>
      </c>
    </row>
    <row r="55" spans="1:20" x14ac:dyDescent="0.2">
      <c r="A55" s="3" t="s">
        <v>104</v>
      </c>
      <c r="B55" s="3" t="s">
        <v>103</v>
      </c>
      <c r="C55" s="14">
        <v>225000</v>
      </c>
    </row>
    <row r="56" spans="1:20" x14ac:dyDescent="0.2">
      <c r="A56" s="3" t="s">
        <v>102</v>
      </c>
      <c r="B56" s="3" t="s">
        <v>101</v>
      </c>
      <c r="C56" s="14">
        <v>300000</v>
      </c>
    </row>
    <row r="57" spans="1:20" x14ac:dyDescent="0.2">
      <c r="B57" s="3"/>
      <c r="C57" s="14"/>
    </row>
    <row r="58" spans="1:20" ht="25.5" x14ac:dyDescent="0.2">
      <c r="A58" s="17">
        <v>6.07</v>
      </c>
      <c r="B58" s="19" t="s">
        <v>48</v>
      </c>
      <c r="C58" s="9">
        <f>+C59</f>
        <v>180000</v>
      </c>
    </row>
    <row r="59" spans="1:20" x14ac:dyDescent="0.2">
      <c r="A59" s="3" t="s">
        <v>27</v>
      </c>
      <c r="B59" s="3" t="s">
        <v>47</v>
      </c>
      <c r="C59" s="14">
        <v>180000</v>
      </c>
    </row>
    <row r="60" spans="1:20" x14ac:dyDescent="0.2">
      <c r="B60" s="3"/>
      <c r="C60" s="14"/>
      <c r="Q60" s="23"/>
    </row>
    <row r="61" spans="1:20" ht="13.5" thickBot="1" x14ac:dyDescent="0.25">
      <c r="B61" s="13" t="s">
        <v>46</v>
      </c>
      <c r="D61" s="12">
        <f>SUM(D9:D60)</f>
        <v>19730110</v>
      </c>
      <c r="T61" s="23"/>
    </row>
    <row r="62" spans="1:20" ht="13.5" thickTop="1" x14ac:dyDescent="0.2">
      <c r="B62" s="13"/>
    </row>
    <row r="63" spans="1:20" x14ac:dyDescent="0.2">
      <c r="A63" s="22" t="s">
        <v>45</v>
      </c>
      <c r="B63" s="22"/>
      <c r="D63" s="9" t="s">
        <v>22</v>
      </c>
    </row>
    <row r="64" spans="1:20" x14ac:dyDescent="0.2">
      <c r="A64" s="1"/>
      <c r="B64" s="13"/>
      <c r="D64" s="9" t="s">
        <v>44</v>
      </c>
    </row>
    <row r="65" spans="1:4" x14ac:dyDescent="0.2">
      <c r="A65" s="1" t="s">
        <v>1</v>
      </c>
      <c r="B65" s="13" t="s">
        <v>2</v>
      </c>
    </row>
    <row r="66" spans="1:4" x14ac:dyDescent="0.2">
      <c r="A66" s="1"/>
      <c r="B66" s="13"/>
    </row>
    <row r="67" spans="1:4" hidden="1" x14ac:dyDescent="0.2">
      <c r="A67" s="17">
        <v>0</v>
      </c>
      <c r="B67" s="20" t="s">
        <v>43</v>
      </c>
      <c r="C67" s="14"/>
      <c r="D67" s="9">
        <f>+C69+C72</f>
        <v>0</v>
      </c>
    </row>
    <row r="68" spans="1:4" hidden="1" x14ac:dyDescent="0.2">
      <c r="A68" s="17"/>
      <c r="B68" s="20"/>
      <c r="C68" s="14"/>
    </row>
    <row r="69" spans="1:4" hidden="1" x14ac:dyDescent="0.2">
      <c r="A69" s="17">
        <v>0.01</v>
      </c>
      <c r="B69" s="19" t="s">
        <v>42</v>
      </c>
      <c r="C69" s="9">
        <f>+C70</f>
        <v>0</v>
      </c>
    </row>
    <row r="70" spans="1:4" hidden="1" x14ac:dyDescent="0.2">
      <c r="A70" s="21" t="s">
        <v>7</v>
      </c>
      <c r="B70" s="21" t="s">
        <v>41</v>
      </c>
      <c r="C70" s="14"/>
    </row>
    <row r="71" spans="1:4" hidden="1" x14ac:dyDescent="0.2">
      <c r="A71" s="21"/>
      <c r="B71" s="21"/>
      <c r="C71" s="14"/>
    </row>
    <row r="72" spans="1:4" hidden="1" x14ac:dyDescent="0.2">
      <c r="A72" s="17">
        <v>0.03</v>
      </c>
      <c r="B72" s="19" t="s">
        <v>40</v>
      </c>
      <c r="C72" s="9">
        <f>SUM(C73:C75)</f>
        <v>0</v>
      </c>
    </row>
    <row r="73" spans="1:4" hidden="1" x14ac:dyDescent="0.2">
      <c r="A73" s="2" t="s">
        <v>8</v>
      </c>
      <c r="B73" s="2" t="s">
        <v>9</v>
      </c>
      <c r="C73" s="14"/>
    </row>
    <row r="74" spans="1:4" hidden="1" x14ac:dyDescent="0.2">
      <c r="A74" s="21" t="s">
        <v>10</v>
      </c>
      <c r="B74" s="21" t="s">
        <v>11</v>
      </c>
      <c r="C74" s="14"/>
    </row>
    <row r="75" spans="1:4" hidden="1" x14ac:dyDescent="0.2">
      <c r="A75" s="21" t="s">
        <v>12</v>
      </c>
      <c r="B75" s="21" t="s">
        <v>13</v>
      </c>
      <c r="C75" s="14"/>
      <c r="D75" s="5"/>
    </row>
    <row r="76" spans="1:4" hidden="1" x14ac:dyDescent="0.2">
      <c r="A76" s="21"/>
      <c r="B76" s="21"/>
      <c r="C76" s="14"/>
      <c r="D76" s="5"/>
    </row>
    <row r="77" spans="1:4" x14ac:dyDescent="0.2">
      <c r="A77" s="17" t="s">
        <v>39</v>
      </c>
      <c r="B77" s="20" t="s">
        <v>38</v>
      </c>
      <c r="C77" s="14"/>
      <c r="D77" s="18">
        <f>+C79+C82+C85+C89+C93+C96+C99+C102</f>
        <v>17575102</v>
      </c>
    </row>
    <row r="78" spans="1:4" x14ac:dyDescent="0.2">
      <c r="A78" s="17"/>
      <c r="B78" s="20"/>
      <c r="C78" s="14"/>
      <c r="D78" s="18"/>
    </row>
    <row r="79" spans="1:4" x14ac:dyDescent="0.2">
      <c r="A79" s="17" t="s">
        <v>100</v>
      </c>
      <c r="B79" s="19" t="s">
        <v>99</v>
      </c>
      <c r="C79" s="9">
        <f>+C80</f>
        <v>850000</v>
      </c>
      <c r="D79" s="18"/>
    </row>
    <row r="80" spans="1:4" x14ac:dyDescent="0.2">
      <c r="A80" s="3" t="s">
        <v>98</v>
      </c>
      <c r="B80" s="3" t="s">
        <v>97</v>
      </c>
      <c r="C80" s="14">
        <v>850000</v>
      </c>
      <c r="D80" s="18"/>
    </row>
    <row r="81" spans="1:4" x14ac:dyDescent="0.2">
      <c r="A81" s="5"/>
      <c r="B81" s="2"/>
      <c r="C81" s="14"/>
      <c r="D81" s="18"/>
    </row>
    <row r="82" spans="1:4" x14ac:dyDescent="0.2">
      <c r="A82" s="17" t="s">
        <v>37</v>
      </c>
      <c r="B82" s="17" t="s">
        <v>36</v>
      </c>
      <c r="C82" s="9">
        <f>SUM(C83:C83)</f>
        <v>5000000</v>
      </c>
      <c r="D82" s="18"/>
    </row>
    <row r="83" spans="1:4" x14ac:dyDescent="0.2">
      <c r="A83" s="3" t="s">
        <v>96</v>
      </c>
      <c r="B83" s="3" t="s">
        <v>95</v>
      </c>
      <c r="C83" s="14">
        <v>5000000</v>
      </c>
      <c r="D83" s="18"/>
    </row>
    <row r="84" spans="1:4" x14ac:dyDescent="0.2">
      <c r="B84" s="3"/>
      <c r="C84" s="14"/>
      <c r="D84" s="18"/>
    </row>
    <row r="85" spans="1:4" x14ac:dyDescent="0.2">
      <c r="A85" s="17" t="s">
        <v>35</v>
      </c>
      <c r="B85" s="19" t="s">
        <v>34</v>
      </c>
      <c r="C85" s="9">
        <f>SUM(C86:C87)</f>
        <v>646602</v>
      </c>
      <c r="D85" s="18"/>
    </row>
    <row r="86" spans="1:4" x14ac:dyDescent="0.2">
      <c r="A86" s="3" t="s">
        <v>20</v>
      </c>
      <c r="B86" s="3" t="s">
        <v>21</v>
      </c>
      <c r="C86" s="14">
        <v>466602</v>
      </c>
      <c r="D86" s="18"/>
    </row>
    <row r="87" spans="1:4" x14ac:dyDescent="0.2">
      <c r="A87" s="3" t="s">
        <v>94</v>
      </c>
      <c r="B87" s="3" t="s">
        <v>93</v>
      </c>
      <c r="C87" s="14">
        <v>180000</v>
      </c>
      <c r="D87" s="18"/>
    </row>
    <row r="88" spans="1:4" x14ac:dyDescent="0.2">
      <c r="B88" s="3"/>
      <c r="C88" s="14"/>
      <c r="D88" s="18"/>
    </row>
    <row r="89" spans="1:4" x14ac:dyDescent="0.2">
      <c r="A89" s="17" t="s">
        <v>33</v>
      </c>
      <c r="B89" s="19" t="s">
        <v>32</v>
      </c>
      <c r="C89" s="9">
        <f>SUM(C90:C91)</f>
        <v>3593000</v>
      </c>
      <c r="D89" s="18"/>
    </row>
    <row r="90" spans="1:4" x14ac:dyDescent="0.2">
      <c r="A90" s="3" t="s">
        <v>14</v>
      </c>
      <c r="B90" s="3" t="s">
        <v>15</v>
      </c>
      <c r="C90" s="14">
        <v>2700000</v>
      </c>
      <c r="D90" s="18"/>
    </row>
    <row r="91" spans="1:4" x14ac:dyDescent="0.2">
      <c r="A91" s="3" t="s">
        <v>3</v>
      </c>
      <c r="B91" s="3" t="s">
        <v>4</v>
      </c>
      <c r="C91" s="14">
        <v>893000</v>
      </c>
      <c r="D91" s="18"/>
    </row>
    <row r="92" spans="1:4" x14ac:dyDescent="0.2">
      <c r="B92" s="3"/>
      <c r="C92" s="14"/>
      <c r="D92" s="18"/>
    </row>
    <row r="93" spans="1:4" x14ac:dyDescent="0.2">
      <c r="A93" s="17" t="s">
        <v>92</v>
      </c>
      <c r="B93" s="17" t="s">
        <v>91</v>
      </c>
      <c r="C93" s="9">
        <f>+C94</f>
        <v>150000</v>
      </c>
      <c r="D93" s="18"/>
    </row>
    <row r="94" spans="1:4" x14ac:dyDescent="0.2">
      <c r="A94" s="3" t="s">
        <v>90</v>
      </c>
      <c r="B94" s="3" t="s">
        <v>89</v>
      </c>
      <c r="C94" s="14">
        <v>150000</v>
      </c>
      <c r="D94" s="18"/>
    </row>
    <row r="95" spans="1:4" x14ac:dyDescent="0.2">
      <c r="B95" s="3"/>
      <c r="C95" s="14"/>
      <c r="D95" s="18"/>
    </row>
    <row r="96" spans="1:4" x14ac:dyDescent="0.2">
      <c r="A96" s="17" t="s">
        <v>88</v>
      </c>
      <c r="B96" s="19" t="s">
        <v>87</v>
      </c>
      <c r="C96" s="9">
        <f>+C97</f>
        <v>300000</v>
      </c>
      <c r="D96" s="18"/>
    </row>
    <row r="97" spans="1:4" x14ac:dyDescent="0.2">
      <c r="A97" s="3" t="s">
        <v>86</v>
      </c>
      <c r="B97" s="3" t="s">
        <v>85</v>
      </c>
      <c r="C97" s="14">
        <v>300000</v>
      </c>
      <c r="D97" s="18"/>
    </row>
    <row r="98" spans="1:4" x14ac:dyDescent="0.2">
      <c r="B98" s="3"/>
      <c r="C98" s="14"/>
      <c r="D98" s="18"/>
    </row>
    <row r="99" spans="1:4" x14ac:dyDescent="0.2">
      <c r="A99" s="17" t="s">
        <v>31</v>
      </c>
      <c r="B99" s="16" t="s">
        <v>30</v>
      </c>
      <c r="C99" s="9">
        <f>SUM(C100:C100)</f>
        <v>333500</v>
      </c>
      <c r="D99" s="5"/>
    </row>
    <row r="100" spans="1:4" x14ac:dyDescent="0.2">
      <c r="A100" s="3" t="s">
        <v>84</v>
      </c>
      <c r="B100" s="3" t="s">
        <v>83</v>
      </c>
      <c r="C100" s="14">
        <v>333500</v>
      </c>
      <c r="D100" s="5"/>
    </row>
    <row r="101" spans="1:4" x14ac:dyDescent="0.2">
      <c r="B101" s="3"/>
      <c r="C101" s="14"/>
      <c r="D101" s="5"/>
    </row>
    <row r="102" spans="1:4" x14ac:dyDescent="0.2">
      <c r="A102" s="17" t="s">
        <v>64</v>
      </c>
      <c r="B102" s="19" t="s">
        <v>63</v>
      </c>
      <c r="C102" s="9">
        <f>+C103</f>
        <v>6702000</v>
      </c>
      <c r="D102" s="5"/>
    </row>
    <row r="103" spans="1:4" x14ac:dyDescent="0.2">
      <c r="A103" s="3" t="s">
        <v>28</v>
      </c>
      <c r="B103" s="3" t="s">
        <v>62</v>
      </c>
      <c r="C103" s="14">
        <v>6702000</v>
      </c>
      <c r="D103" s="5"/>
    </row>
    <row r="104" spans="1:4" x14ac:dyDescent="0.2">
      <c r="B104" s="3"/>
      <c r="C104" s="14"/>
      <c r="D104" s="5"/>
    </row>
    <row r="105" spans="1:4" x14ac:dyDescent="0.2">
      <c r="A105" s="17" t="s">
        <v>61</v>
      </c>
      <c r="B105" s="20" t="s">
        <v>60</v>
      </c>
      <c r="C105" s="14"/>
      <c r="D105" s="41">
        <f>+C107+C112+C115</f>
        <v>1930008</v>
      </c>
    </row>
    <row r="106" spans="1:4" x14ac:dyDescent="0.2">
      <c r="A106" s="17"/>
      <c r="B106" s="20"/>
      <c r="C106" s="14"/>
      <c r="D106" s="5"/>
    </row>
    <row r="107" spans="1:4" x14ac:dyDescent="0.2">
      <c r="A107" s="17" t="s">
        <v>82</v>
      </c>
      <c r="B107" s="19" t="s">
        <v>81</v>
      </c>
      <c r="C107" s="9">
        <f>SUM(C108:C110)</f>
        <v>395058</v>
      </c>
      <c r="D107" s="5"/>
    </row>
    <row r="108" spans="1:4" x14ac:dyDescent="0.2">
      <c r="A108" s="3" t="s">
        <v>80</v>
      </c>
      <c r="B108" s="3" t="s">
        <v>79</v>
      </c>
      <c r="C108" s="14">
        <v>1518</v>
      </c>
      <c r="D108" s="5"/>
    </row>
    <row r="109" spans="1:4" x14ac:dyDescent="0.2">
      <c r="A109" s="3" t="s">
        <v>78</v>
      </c>
      <c r="B109" s="3" t="s">
        <v>77</v>
      </c>
      <c r="C109" s="14">
        <v>387320</v>
      </c>
      <c r="D109" s="5"/>
    </row>
    <row r="110" spans="1:4" x14ac:dyDescent="0.2">
      <c r="A110" s="3" t="s">
        <v>76</v>
      </c>
      <c r="B110" s="3" t="s">
        <v>75</v>
      </c>
      <c r="C110" s="14">
        <v>6220</v>
      </c>
      <c r="D110" s="5"/>
    </row>
    <row r="111" spans="1:4" x14ac:dyDescent="0.2">
      <c r="A111" s="17"/>
      <c r="B111" s="20"/>
      <c r="C111" s="14"/>
      <c r="D111" s="5"/>
    </row>
    <row r="112" spans="1:4" x14ac:dyDescent="0.2">
      <c r="A112" s="17" t="s">
        <v>59</v>
      </c>
      <c r="B112" s="19" t="s">
        <v>58</v>
      </c>
      <c r="C112" s="9">
        <f>SUM(C113:C113)</f>
        <v>233000</v>
      </c>
      <c r="D112" s="5"/>
    </row>
    <row r="113" spans="1:18" x14ac:dyDescent="0.2">
      <c r="A113" s="3" t="s">
        <v>25</v>
      </c>
      <c r="B113" s="3" t="s">
        <v>26</v>
      </c>
      <c r="C113" s="14">
        <v>233000</v>
      </c>
      <c r="D113" s="5"/>
    </row>
    <row r="114" spans="1:18" x14ac:dyDescent="0.2">
      <c r="B114" s="3"/>
      <c r="C114" s="14"/>
      <c r="D114" s="5"/>
    </row>
    <row r="115" spans="1:18" x14ac:dyDescent="0.2">
      <c r="A115" s="17" t="s">
        <v>57</v>
      </c>
      <c r="B115" s="19" t="s">
        <v>56</v>
      </c>
      <c r="C115" s="9">
        <f>SUM(C116:C118)</f>
        <v>1301950</v>
      </c>
      <c r="D115" s="5"/>
    </row>
    <row r="116" spans="1:18" x14ac:dyDescent="0.2">
      <c r="A116" s="3" t="s">
        <v>5</v>
      </c>
      <c r="B116" s="3" t="s">
        <v>55</v>
      </c>
      <c r="C116" s="14">
        <v>297210</v>
      </c>
      <c r="D116" s="5"/>
    </row>
    <row r="117" spans="1:18" x14ac:dyDescent="0.2">
      <c r="A117" s="3" t="s">
        <v>74</v>
      </c>
      <c r="B117" s="3" t="s">
        <v>73</v>
      </c>
      <c r="C117" s="14">
        <v>860300</v>
      </c>
      <c r="D117" s="5"/>
    </row>
    <row r="118" spans="1:18" x14ac:dyDescent="0.2">
      <c r="A118" s="3" t="s">
        <v>72</v>
      </c>
      <c r="B118" s="3" t="s">
        <v>71</v>
      </c>
      <c r="C118" s="14">
        <v>144440</v>
      </c>
      <c r="D118" s="5"/>
    </row>
    <row r="119" spans="1:18" x14ac:dyDescent="0.2">
      <c r="B119" s="3"/>
      <c r="C119" s="14"/>
      <c r="D119" s="5"/>
    </row>
    <row r="120" spans="1:18" x14ac:dyDescent="0.2">
      <c r="A120" s="17">
        <v>6</v>
      </c>
      <c r="B120" s="19" t="s">
        <v>49</v>
      </c>
      <c r="C120" s="14"/>
      <c r="D120" s="18">
        <f>+C122</f>
        <v>225000</v>
      </c>
    </row>
    <row r="121" spans="1:18" x14ac:dyDescent="0.2">
      <c r="A121" s="17"/>
      <c r="B121" s="19"/>
      <c r="C121" s="14"/>
      <c r="D121" s="5"/>
    </row>
    <row r="122" spans="1:18" x14ac:dyDescent="0.2">
      <c r="A122" s="17">
        <v>6.03</v>
      </c>
      <c r="B122" s="19" t="s">
        <v>70</v>
      </c>
      <c r="C122" s="9">
        <f>+C123</f>
        <v>225000</v>
      </c>
      <c r="D122" s="5"/>
    </row>
    <row r="123" spans="1:18" x14ac:dyDescent="0.2">
      <c r="A123" s="3" t="s">
        <v>69</v>
      </c>
      <c r="B123" s="3" t="s">
        <v>68</v>
      </c>
      <c r="C123" s="14">
        <v>225000</v>
      </c>
      <c r="D123" s="5"/>
    </row>
    <row r="124" spans="1:18" x14ac:dyDescent="0.2">
      <c r="B124" s="3"/>
      <c r="C124" s="14"/>
      <c r="D124" s="5"/>
    </row>
    <row r="125" spans="1:18" x14ac:dyDescent="0.2">
      <c r="B125" s="3"/>
      <c r="C125" s="14"/>
      <c r="D125" s="5"/>
    </row>
    <row r="126" spans="1:18" ht="13.5" thickBot="1" x14ac:dyDescent="0.25">
      <c r="B126" s="13" t="s">
        <v>29</v>
      </c>
      <c r="D126" s="12">
        <f>SUM(D67:D125)</f>
        <v>19730110</v>
      </c>
      <c r="R126" s="11">
        <f>+D126-D61</f>
        <v>0</v>
      </c>
    </row>
    <row r="127" spans="1:18" ht="13.5" thickTop="1" x14ac:dyDescent="0.2"/>
    <row r="135" spans="2:4" x14ac:dyDescent="0.2">
      <c r="B135" s="2"/>
      <c r="C135" s="2"/>
      <c r="D135" s="2"/>
    </row>
    <row r="136" spans="2:4" x14ac:dyDescent="0.2">
      <c r="B136" s="2"/>
      <c r="C136" s="2"/>
      <c r="D136" s="2"/>
    </row>
    <row r="137" spans="2:4" x14ac:dyDescent="0.2">
      <c r="B137" s="2"/>
      <c r="C137" s="2"/>
      <c r="D137" s="2"/>
    </row>
    <row r="138" spans="2:4" x14ac:dyDescent="0.2">
      <c r="B138" s="2"/>
      <c r="C138" s="2"/>
      <c r="D138" s="2"/>
    </row>
  </sheetData>
  <mergeCells count="2">
    <mergeCell ref="A1:D1"/>
    <mergeCell ref="A2:D2"/>
  </mergeCells>
  <printOptions horizontalCentered="1" verticalCentered="1"/>
  <pageMargins left="0.39370078740157483" right="0.39370078740157483" top="0.39370078740157483" bottom="0.39370078740157483" header="0.51181102362204722" footer="0.51181102362204722"/>
  <pageSetup scale="85" firstPageNumber="0" fitToHeight="2" orientation="portrait" r:id="rId1"/>
  <headerFooter alignWithMargins="0"/>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77"/>
  <sheetViews>
    <sheetView view="pageBreakPreview" topLeftCell="A64" zoomScale="60" zoomScaleNormal="100" workbookViewId="0">
      <selection activeCell="B114" sqref="B114"/>
    </sheetView>
  </sheetViews>
  <sheetFormatPr baseColWidth="10" defaultRowHeight="12.75" x14ac:dyDescent="0.2"/>
  <cols>
    <col min="1" max="1" width="9.7109375" style="3" customWidth="1"/>
    <col min="2" max="2" width="55" style="36" customWidth="1"/>
    <col min="3" max="3" width="24.5703125" style="8" customWidth="1"/>
    <col min="4" max="4" width="24.5703125" style="9" customWidth="1"/>
    <col min="5" max="5" width="19.5703125" style="8" customWidth="1"/>
    <col min="6" max="6" width="17.28515625" style="2" bestFit="1" customWidth="1"/>
    <col min="7" max="16384" width="11.42578125" style="2"/>
  </cols>
  <sheetData>
    <row r="1" spans="1:6" s="33" customFormat="1" ht="14.25" x14ac:dyDescent="0.2">
      <c r="A1" s="42" t="s">
        <v>0</v>
      </c>
      <c r="B1" s="42"/>
      <c r="C1" s="42"/>
      <c r="D1" s="42"/>
      <c r="E1" s="4"/>
    </row>
    <row r="2" spans="1:6" ht="14.25" x14ac:dyDescent="0.2">
      <c r="A2" s="42" t="s">
        <v>147</v>
      </c>
      <c r="B2" s="42"/>
      <c r="C2" s="42"/>
      <c r="D2" s="42"/>
    </row>
    <row r="5" spans="1:6" x14ac:dyDescent="0.2">
      <c r="A5" s="32" t="s">
        <v>66</v>
      </c>
      <c r="B5" s="32"/>
      <c r="C5" s="31"/>
      <c r="D5" s="31"/>
    </row>
    <row r="6" spans="1:6" x14ac:dyDescent="0.2">
      <c r="B6" s="10"/>
    </row>
    <row r="7" spans="1:6" x14ac:dyDescent="0.2">
      <c r="A7" s="17" t="s">
        <v>1</v>
      </c>
      <c r="B7" s="19" t="s">
        <v>2</v>
      </c>
      <c r="C7" s="14"/>
    </row>
    <row r="8" spans="1:6" x14ac:dyDescent="0.2">
      <c r="A8" s="17"/>
      <c r="B8" s="19"/>
      <c r="C8" s="14"/>
      <c r="F8" s="23"/>
    </row>
    <row r="9" spans="1:6" x14ac:dyDescent="0.2">
      <c r="A9" s="17" t="s">
        <v>39</v>
      </c>
      <c r="B9" s="19" t="s">
        <v>38</v>
      </c>
      <c r="C9" s="14"/>
      <c r="D9" s="9">
        <f>+C15++C19+C23+C11</f>
        <v>16130000</v>
      </c>
    </row>
    <row r="10" spans="1:6" x14ac:dyDescent="0.2">
      <c r="A10" s="17"/>
      <c r="B10" s="19"/>
      <c r="C10" s="14"/>
    </row>
    <row r="11" spans="1:6" x14ac:dyDescent="0.2">
      <c r="A11" s="17" t="s">
        <v>37</v>
      </c>
      <c r="B11" s="19" t="s">
        <v>36</v>
      </c>
      <c r="C11" s="9">
        <f>+C12</f>
        <v>5000000</v>
      </c>
    </row>
    <row r="12" spans="1:6" x14ac:dyDescent="0.2">
      <c r="A12" s="3" t="s">
        <v>129</v>
      </c>
      <c r="B12" s="3" t="s">
        <v>128</v>
      </c>
      <c r="C12" s="14">
        <v>5000000</v>
      </c>
    </row>
    <row r="13" spans="1:6" ht="24.75" customHeight="1" x14ac:dyDescent="0.2">
      <c r="A13" s="17"/>
      <c r="B13" s="37" t="s">
        <v>146</v>
      </c>
      <c r="C13" s="14"/>
    </row>
    <row r="14" spans="1:6" x14ac:dyDescent="0.2">
      <c r="A14" s="17"/>
      <c r="B14" s="19"/>
      <c r="C14" s="14"/>
    </row>
    <row r="15" spans="1:6" x14ac:dyDescent="0.2">
      <c r="A15" s="17" t="s">
        <v>35</v>
      </c>
      <c r="B15" s="19" t="s">
        <v>34</v>
      </c>
      <c r="C15" s="9">
        <f>SUM(C16:C16)</f>
        <v>1700000</v>
      </c>
    </row>
    <row r="16" spans="1:6" x14ac:dyDescent="0.2">
      <c r="A16" s="3" t="s">
        <v>127</v>
      </c>
      <c r="B16" s="3" t="s">
        <v>126</v>
      </c>
      <c r="C16" s="14">
        <v>1700000</v>
      </c>
    </row>
    <row r="17" spans="1:10" ht="102" x14ac:dyDescent="0.2">
      <c r="B17" s="37" t="s">
        <v>145</v>
      </c>
      <c r="C17" s="14"/>
    </row>
    <row r="18" spans="1:10" x14ac:dyDescent="0.2">
      <c r="B18" s="15"/>
      <c r="C18" s="14"/>
    </row>
    <row r="19" spans="1:10" ht="27" customHeight="1" x14ac:dyDescent="0.2">
      <c r="A19" s="17" t="s">
        <v>33</v>
      </c>
      <c r="B19" s="20" t="s">
        <v>32</v>
      </c>
      <c r="C19" s="9">
        <f>SUM(C20)</f>
        <v>7300000</v>
      </c>
    </row>
    <row r="20" spans="1:10" x14ac:dyDescent="0.2">
      <c r="A20" s="3" t="s">
        <v>125</v>
      </c>
      <c r="B20" s="3" t="s">
        <v>124</v>
      </c>
      <c r="C20" s="14">
        <v>7300000</v>
      </c>
    </row>
    <row r="21" spans="1:10" ht="25.5" x14ac:dyDescent="0.2">
      <c r="B21" s="37" t="s">
        <v>144</v>
      </c>
      <c r="C21" s="14"/>
    </row>
    <row r="22" spans="1:10" x14ac:dyDescent="0.2">
      <c r="B22" s="3"/>
      <c r="C22" s="14"/>
    </row>
    <row r="23" spans="1:10" x14ac:dyDescent="0.2">
      <c r="A23" s="17" t="s">
        <v>64</v>
      </c>
      <c r="B23" s="19" t="s">
        <v>63</v>
      </c>
      <c r="C23" s="9">
        <f>SUM(C24:C31)</f>
        <v>2130000</v>
      </c>
      <c r="J23" s="38"/>
    </row>
    <row r="24" spans="1:10" x14ac:dyDescent="0.2">
      <c r="A24" s="3" t="s">
        <v>123</v>
      </c>
      <c r="B24" s="3" t="s">
        <v>122</v>
      </c>
      <c r="C24" s="14">
        <v>1000000</v>
      </c>
      <c r="J24" s="38"/>
    </row>
    <row r="25" spans="1:10" ht="51" x14ac:dyDescent="0.2">
      <c r="B25" s="37" t="s">
        <v>143</v>
      </c>
      <c r="C25" s="14"/>
      <c r="J25" s="38"/>
    </row>
    <row r="26" spans="1:10" x14ac:dyDescent="0.2">
      <c r="B26" s="3"/>
      <c r="C26" s="14"/>
      <c r="J26" s="38"/>
    </row>
    <row r="27" spans="1:10" x14ac:dyDescent="0.2">
      <c r="B27" s="3"/>
      <c r="C27" s="14"/>
      <c r="J27" s="38"/>
    </row>
    <row r="28" spans="1:10" x14ac:dyDescent="0.2">
      <c r="A28" s="3" t="s">
        <v>23</v>
      </c>
      <c r="B28" s="15" t="s">
        <v>24</v>
      </c>
      <c r="C28" s="14">
        <v>700000</v>
      </c>
      <c r="J28" s="38"/>
    </row>
    <row r="29" spans="1:10" ht="25.5" x14ac:dyDescent="0.2">
      <c r="B29" s="37" t="s">
        <v>142</v>
      </c>
      <c r="C29" s="14"/>
      <c r="J29" s="38"/>
    </row>
    <row r="30" spans="1:10" x14ac:dyDescent="0.2">
      <c r="B30" s="15"/>
      <c r="C30" s="14"/>
      <c r="J30" s="38"/>
    </row>
    <row r="31" spans="1:10" x14ac:dyDescent="0.2">
      <c r="A31" s="3" t="s">
        <v>121</v>
      </c>
      <c r="B31" s="15" t="s">
        <v>120</v>
      </c>
      <c r="C31" s="14">
        <v>430000</v>
      </c>
      <c r="J31" s="38"/>
    </row>
    <row r="32" spans="1:10" ht="25.5" x14ac:dyDescent="0.2">
      <c r="B32" s="37" t="s">
        <v>141</v>
      </c>
      <c r="C32" s="14"/>
      <c r="J32" s="38"/>
    </row>
    <row r="33" spans="1:248" x14ac:dyDescent="0.2">
      <c r="B33" s="3"/>
      <c r="C33" s="14"/>
      <c r="J33" s="38"/>
    </row>
    <row r="34" spans="1:248" ht="12" customHeight="1" x14ac:dyDescent="0.2">
      <c r="A34" s="17" t="s">
        <v>61</v>
      </c>
      <c r="B34" s="20" t="s">
        <v>60</v>
      </c>
      <c r="C34" s="14"/>
      <c r="D34" s="9">
        <f>+C43+C47+C36</f>
        <v>680458</v>
      </c>
      <c r="J34" s="38"/>
    </row>
    <row r="35" spans="1:248" x14ac:dyDescent="0.2">
      <c r="A35" s="17"/>
      <c r="B35" s="20"/>
      <c r="C35" s="14"/>
      <c r="J35" s="38"/>
    </row>
    <row r="36" spans="1:248" ht="25.5" x14ac:dyDescent="0.2">
      <c r="A36" s="17" t="s">
        <v>119</v>
      </c>
      <c r="B36" s="19" t="s">
        <v>118</v>
      </c>
      <c r="C36" s="9">
        <f>SUM(C37:C40)</f>
        <v>100000</v>
      </c>
      <c r="E36" s="40"/>
      <c r="F36" s="39"/>
      <c r="G36" s="40"/>
      <c r="H36" s="39"/>
      <c r="I36" s="40"/>
      <c r="J36" s="39"/>
      <c r="K36" s="40"/>
      <c r="L36" s="39"/>
      <c r="M36" s="40"/>
      <c r="N36" s="39"/>
      <c r="O36" s="40"/>
      <c r="P36" s="39"/>
      <c r="Q36" s="40"/>
      <c r="R36" s="39"/>
      <c r="S36" s="40"/>
      <c r="T36" s="39"/>
      <c r="U36" s="40"/>
      <c r="V36" s="39"/>
      <c r="W36" s="40"/>
      <c r="X36" s="39"/>
      <c r="Y36" s="40"/>
      <c r="Z36" s="39"/>
      <c r="AA36" s="40"/>
      <c r="AB36" s="39"/>
      <c r="AC36" s="40"/>
      <c r="AD36" s="39"/>
      <c r="AE36" s="40"/>
      <c r="AF36" s="39"/>
      <c r="AG36" s="40"/>
      <c r="AH36" s="39"/>
      <c r="AI36" s="40"/>
      <c r="AJ36" s="39"/>
      <c r="AK36" s="40"/>
      <c r="AL36" s="39"/>
      <c r="AM36" s="40"/>
      <c r="AN36" s="39"/>
      <c r="AO36" s="40"/>
      <c r="AP36" s="39"/>
      <c r="AQ36" s="40"/>
      <c r="AR36" s="39"/>
      <c r="AS36" s="40"/>
      <c r="AT36" s="39"/>
      <c r="AU36" s="40"/>
      <c r="AV36" s="39"/>
      <c r="AW36" s="40"/>
      <c r="AX36" s="39"/>
      <c r="AY36" s="40"/>
      <c r="AZ36" s="39"/>
      <c r="BA36" s="40"/>
      <c r="BB36" s="39"/>
      <c r="BC36" s="40"/>
      <c r="BD36" s="39"/>
      <c r="BE36" s="40"/>
      <c r="BF36" s="39"/>
      <c r="BG36" s="40"/>
      <c r="BH36" s="39"/>
      <c r="BI36" s="40"/>
      <c r="BJ36" s="39"/>
      <c r="BK36" s="40"/>
      <c r="BL36" s="39"/>
      <c r="BM36" s="40"/>
      <c r="BN36" s="39"/>
      <c r="BO36" s="40"/>
      <c r="BP36" s="39"/>
      <c r="BQ36" s="40"/>
      <c r="BR36" s="39"/>
      <c r="BS36" s="40"/>
      <c r="BT36" s="39"/>
      <c r="BU36" s="40"/>
      <c r="BV36" s="39"/>
      <c r="BW36" s="40"/>
      <c r="BX36" s="39"/>
      <c r="BY36" s="40"/>
      <c r="BZ36" s="39"/>
      <c r="CA36" s="40"/>
      <c r="CB36" s="39"/>
      <c r="CC36" s="40"/>
      <c r="CD36" s="39"/>
      <c r="CE36" s="40"/>
      <c r="CF36" s="39"/>
      <c r="CG36" s="40"/>
      <c r="CH36" s="39"/>
      <c r="CI36" s="40"/>
      <c r="CJ36" s="39"/>
      <c r="CK36" s="40"/>
      <c r="CL36" s="39"/>
      <c r="CM36" s="40"/>
      <c r="CN36" s="39"/>
      <c r="CO36" s="40"/>
      <c r="CP36" s="39"/>
      <c r="CQ36" s="40"/>
      <c r="CR36" s="39"/>
      <c r="CS36" s="40"/>
      <c r="CT36" s="39"/>
      <c r="CU36" s="40"/>
      <c r="CV36" s="39"/>
      <c r="CW36" s="40"/>
      <c r="CX36" s="39"/>
      <c r="CY36" s="40"/>
      <c r="CZ36" s="39"/>
      <c r="DA36" s="40"/>
      <c r="DB36" s="39"/>
      <c r="DC36" s="40"/>
      <c r="DD36" s="39"/>
      <c r="DE36" s="40"/>
      <c r="DF36" s="39"/>
      <c r="DG36" s="40"/>
      <c r="DH36" s="39"/>
      <c r="DI36" s="40"/>
      <c r="DJ36" s="39"/>
      <c r="DK36" s="40"/>
      <c r="DL36" s="39"/>
      <c r="DM36" s="40"/>
      <c r="DN36" s="39"/>
      <c r="DO36" s="40"/>
      <c r="DP36" s="39"/>
      <c r="DQ36" s="40"/>
      <c r="DR36" s="39"/>
      <c r="DS36" s="40"/>
      <c r="DT36" s="39"/>
      <c r="DU36" s="40"/>
      <c r="DV36" s="39"/>
      <c r="DW36" s="40"/>
      <c r="DX36" s="39"/>
      <c r="DY36" s="40"/>
      <c r="DZ36" s="39"/>
      <c r="EA36" s="40"/>
      <c r="EB36" s="39"/>
      <c r="EC36" s="40"/>
      <c r="ED36" s="39"/>
      <c r="EE36" s="40"/>
      <c r="EF36" s="39"/>
      <c r="EG36" s="40"/>
      <c r="EH36" s="39"/>
      <c r="EI36" s="40"/>
      <c r="EJ36" s="39"/>
      <c r="EK36" s="40"/>
      <c r="EL36" s="39"/>
      <c r="EM36" s="40"/>
      <c r="EN36" s="39"/>
      <c r="EO36" s="40"/>
      <c r="EP36" s="39"/>
      <c r="EQ36" s="40"/>
      <c r="ER36" s="39"/>
      <c r="ES36" s="40"/>
      <c r="ET36" s="39"/>
      <c r="EU36" s="40"/>
      <c r="EV36" s="39"/>
      <c r="EW36" s="40"/>
      <c r="EX36" s="39"/>
      <c r="EY36" s="40"/>
      <c r="EZ36" s="39"/>
      <c r="FA36" s="40"/>
      <c r="FB36" s="39"/>
      <c r="FC36" s="40"/>
      <c r="FD36" s="39"/>
      <c r="FE36" s="40"/>
      <c r="FF36" s="39"/>
      <c r="FG36" s="40"/>
      <c r="FH36" s="39"/>
      <c r="FI36" s="40"/>
      <c r="FJ36" s="39"/>
      <c r="FK36" s="40"/>
      <c r="FL36" s="39"/>
      <c r="FM36" s="40"/>
      <c r="FN36" s="39"/>
      <c r="FO36" s="40"/>
      <c r="FP36" s="39"/>
      <c r="FQ36" s="40"/>
      <c r="FR36" s="39"/>
      <c r="FS36" s="40"/>
      <c r="FT36" s="39"/>
      <c r="FU36" s="40"/>
      <c r="FV36" s="39"/>
      <c r="FW36" s="40"/>
      <c r="FX36" s="39"/>
      <c r="FY36" s="40"/>
      <c r="FZ36" s="39"/>
      <c r="GA36" s="40"/>
      <c r="GB36" s="39"/>
      <c r="GC36" s="40"/>
      <c r="GD36" s="39"/>
      <c r="GE36" s="40"/>
      <c r="GF36" s="39"/>
      <c r="GG36" s="40"/>
      <c r="GH36" s="39"/>
      <c r="GI36" s="40"/>
      <c r="GJ36" s="39"/>
      <c r="GK36" s="40"/>
      <c r="GL36" s="39"/>
      <c r="GM36" s="40"/>
      <c r="GN36" s="39"/>
      <c r="GO36" s="40"/>
      <c r="GP36" s="39"/>
      <c r="GQ36" s="40"/>
      <c r="GR36" s="39"/>
      <c r="GS36" s="40"/>
      <c r="GT36" s="39"/>
      <c r="GU36" s="40"/>
      <c r="GV36" s="39"/>
      <c r="GW36" s="40"/>
      <c r="GX36" s="39"/>
      <c r="GY36" s="40"/>
      <c r="GZ36" s="39"/>
      <c r="HA36" s="40"/>
      <c r="HB36" s="39"/>
      <c r="HC36" s="40"/>
      <c r="HD36" s="39"/>
      <c r="HE36" s="40"/>
      <c r="HF36" s="39"/>
      <c r="HG36" s="40"/>
      <c r="HH36" s="39"/>
      <c r="HI36" s="40"/>
      <c r="HJ36" s="39"/>
      <c r="HK36" s="40"/>
      <c r="HL36" s="39"/>
      <c r="HM36" s="40"/>
      <c r="HN36" s="39"/>
      <c r="HO36" s="40"/>
      <c r="HP36" s="39"/>
      <c r="HQ36" s="40"/>
      <c r="HR36" s="39"/>
      <c r="HS36" s="40"/>
      <c r="HT36" s="39"/>
      <c r="HU36" s="40"/>
      <c r="HV36" s="39"/>
      <c r="HW36" s="40"/>
      <c r="HX36" s="39"/>
      <c r="HY36" s="40"/>
      <c r="HZ36" s="39"/>
      <c r="IA36" s="40"/>
      <c r="IB36" s="39"/>
      <c r="IC36" s="40"/>
      <c r="ID36" s="39"/>
      <c r="IE36" s="40"/>
      <c r="IF36" s="39"/>
      <c r="IG36" s="40"/>
      <c r="IH36" s="39"/>
      <c r="II36" s="40"/>
      <c r="IJ36" s="39"/>
      <c r="IK36" s="40"/>
      <c r="IL36" s="39"/>
      <c r="IM36" s="40"/>
      <c r="IN36" s="39"/>
    </row>
    <row r="37" spans="1:248" x14ac:dyDescent="0.2">
      <c r="A37" s="3" t="s">
        <v>117</v>
      </c>
      <c r="B37" s="3" t="s">
        <v>116</v>
      </c>
      <c r="C37" s="14">
        <v>80000</v>
      </c>
      <c r="E37" s="40"/>
      <c r="F37" s="39"/>
      <c r="G37" s="40"/>
      <c r="H37" s="39"/>
      <c r="I37" s="40"/>
      <c r="J37" s="39"/>
      <c r="K37" s="40"/>
      <c r="L37" s="39"/>
      <c r="M37" s="40"/>
      <c r="N37" s="39"/>
      <c r="O37" s="40"/>
      <c r="P37" s="39"/>
      <c r="Q37" s="40"/>
      <c r="R37" s="39"/>
      <c r="S37" s="40"/>
      <c r="T37" s="39"/>
      <c r="U37" s="40"/>
      <c r="V37" s="39"/>
      <c r="W37" s="40"/>
      <c r="X37" s="39"/>
      <c r="Y37" s="40"/>
      <c r="Z37" s="39"/>
      <c r="AA37" s="40"/>
      <c r="AB37" s="39"/>
      <c r="AC37" s="40"/>
      <c r="AD37" s="39"/>
      <c r="AE37" s="40"/>
      <c r="AF37" s="39"/>
      <c r="AG37" s="40"/>
      <c r="AH37" s="39"/>
      <c r="AI37" s="40"/>
      <c r="AJ37" s="39"/>
      <c r="AK37" s="40"/>
      <c r="AL37" s="39"/>
      <c r="AM37" s="40"/>
      <c r="AN37" s="39"/>
      <c r="AO37" s="40"/>
      <c r="AP37" s="39"/>
      <c r="AQ37" s="40"/>
      <c r="AR37" s="39"/>
      <c r="AS37" s="40"/>
      <c r="AT37" s="39"/>
      <c r="AU37" s="40"/>
      <c r="AV37" s="39"/>
      <c r="AW37" s="40"/>
      <c r="AX37" s="39"/>
      <c r="AY37" s="40"/>
      <c r="AZ37" s="39"/>
      <c r="BA37" s="40"/>
      <c r="BB37" s="39"/>
      <c r="BC37" s="40"/>
      <c r="BD37" s="39"/>
      <c r="BE37" s="40"/>
      <c r="BF37" s="39"/>
      <c r="BG37" s="40"/>
      <c r="BH37" s="39"/>
      <c r="BI37" s="40"/>
      <c r="BJ37" s="39"/>
      <c r="BK37" s="40"/>
      <c r="BL37" s="39"/>
      <c r="BM37" s="40"/>
      <c r="BN37" s="39"/>
      <c r="BO37" s="40"/>
      <c r="BP37" s="39"/>
      <c r="BQ37" s="40"/>
      <c r="BR37" s="39"/>
      <c r="BS37" s="40"/>
      <c r="BT37" s="39"/>
      <c r="BU37" s="40"/>
      <c r="BV37" s="39"/>
      <c r="BW37" s="40"/>
      <c r="BX37" s="39"/>
      <c r="BY37" s="40"/>
      <c r="BZ37" s="39"/>
      <c r="CA37" s="40"/>
      <c r="CB37" s="39"/>
      <c r="CC37" s="40"/>
      <c r="CD37" s="39"/>
      <c r="CE37" s="40"/>
      <c r="CF37" s="39"/>
      <c r="CG37" s="40"/>
      <c r="CH37" s="39"/>
      <c r="CI37" s="40"/>
      <c r="CJ37" s="39"/>
      <c r="CK37" s="40"/>
      <c r="CL37" s="39"/>
      <c r="CM37" s="40"/>
      <c r="CN37" s="39"/>
      <c r="CO37" s="40"/>
      <c r="CP37" s="39"/>
      <c r="CQ37" s="40"/>
      <c r="CR37" s="39"/>
      <c r="CS37" s="40"/>
      <c r="CT37" s="39"/>
      <c r="CU37" s="40"/>
      <c r="CV37" s="39"/>
      <c r="CW37" s="40"/>
      <c r="CX37" s="39"/>
      <c r="CY37" s="40"/>
      <c r="CZ37" s="39"/>
      <c r="DA37" s="40"/>
      <c r="DB37" s="39"/>
      <c r="DC37" s="40"/>
      <c r="DD37" s="39"/>
      <c r="DE37" s="40"/>
      <c r="DF37" s="39"/>
      <c r="DG37" s="40"/>
      <c r="DH37" s="39"/>
      <c r="DI37" s="40"/>
      <c r="DJ37" s="39"/>
      <c r="DK37" s="40"/>
      <c r="DL37" s="39"/>
      <c r="DM37" s="40"/>
      <c r="DN37" s="39"/>
      <c r="DO37" s="40"/>
      <c r="DP37" s="39"/>
      <c r="DQ37" s="40"/>
      <c r="DR37" s="39"/>
      <c r="DS37" s="40"/>
      <c r="DT37" s="39"/>
      <c r="DU37" s="40"/>
      <c r="DV37" s="39"/>
      <c r="DW37" s="40"/>
      <c r="DX37" s="39"/>
      <c r="DY37" s="40"/>
      <c r="DZ37" s="39"/>
      <c r="EA37" s="40"/>
      <c r="EB37" s="39"/>
      <c r="EC37" s="40"/>
      <c r="ED37" s="39"/>
      <c r="EE37" s="40"/>
      <c r="EF37" s="39"/>
      <c r="EG37" s="40"/>
      <c r="EH37" s="39"/>
      <c r="EI37" s="40"/>
      <c r="EJ37" s="39"/>
      <c r="EK37" s="40"/>
      <c r="EL37" s="39"/>
      <c r="EM37" s="40"/>
      <c r="EN37" s="39"/>
      <c r="EO37" s="40"/>
      <c r="EP37" s="39"/>
      <c r="EQ37" s="40"/>
      <c r="ER37" s="39"/>
      <c r="ES37" s="40"/>
      <c r="ET37" s="39"/>
      <c r="EU37" s="40"/>
      <c r="EV37" s="39"/>
      <c r="EW37" s="40"/>
      <c r="EX37" s="39"/>
      <c r="EY37" s="40"/>
      <c r="EZ37" s="39"/>
      <c r="FA37" s="40"/>
      <c r="FB37" s="39"/>
      <c r="FC37" s="40"/>
      <c r="FD37" s="39"/>
      <c r="FE37" s="40"/>
      <c r="FF37" s="39"/>
      <c r="FG37" s="40"/>
      <c r="FH37" s="39"/>
      <c r="FI37" s="40"/>
      <c r="FJ37" s="39"/>
      <c r="FK37" s="40"/>
      <c r="FL37" s="39"/>
      <c r="FM37" s="40"/>
      <c r="FN37" s="39"/>
      <c r="FO37" s="40"/>
      <c r="FP37" s="39"/>
      <c r="FQ37" s="40"/>
      <c r="FR37" s="39"/>
      <c r="FS37" s="40"/>
      <c r="FT37" s="39"/>
      <c r="FU37" s="40"/>
      <c r="FV37" s="39"/>
      <c r="FW37" s="40"/>
      <c r="FX37" s="39"/>
      <c r="FY37" s="40"/>
      <c r="FZ37" s="39"/>
      <c r="GA37" s="40"/>
      <c r="GB37" s="39"/>
      <c r="GC37" s="40"/>
      <c r="GD37" s="39"/>
      <c r="GE37" s="40"/>
      <c r="GF37" s="39"/>
      <c r="GG37" s="40"/>
      <c r="GH37" s="39"/>
      <c r="GI37" s="40"/>
      <c r="GJ37" s="39"/>
      <c r="GK37" s="40"/>
      <c r="GL37" s="39"/>
      <c r="GM37" s="40"/>
      <c r="GN37" s="39"/>
      <c r="GO37" s="40"/>
      <c r="GP37" s="39"/>
      <c r="GQ37" s="40"/>
      <c r="GR37" s="39"/>
      <c r="GS37" s="40"/>
      <c r="GT37" s="39"/>
      <c r="GU37" s="40"/>
      <c r="GV37" s="39"/>
      <c r="GW37" s="40"/>
      <c r="GX37" s="39"/>
      <c r="GY37" s="40"/>
      <c r="GZ37" s="39"/>
      <c r="HA37" s="40"/>
      <c r="HB37" s="39"/>
      <c r="HC37" s="40"/>
      <c r="HD37" s="39"/>
      <c r="HE37" s="40"/>
      <c r="HF37" s="39"/>
      <c r="HG37" s="40"/>
      <c r="HH37" s="39"/>
      <c r="HI37" s="40"/>
      <c r="HJ37" s="39"/>
      <c r="HK37" s="40"/>
      <c r="HL37" s="39"/>
      <c r="HM37" s="40"/>
      <c r="HN37" s="39"/>
      <c r="HO37" s="40"/>
      <c r="HP37" s="39"/>
      <c r="HQ37" s="40"/>
      <c r="HR37" s="39"/>
      <c r="HS37" s="40"/>
      <c r="HT37" s="39"/>
      <c r="HU37" s="40"/>
      <c r="HV37" s="39"/>
      <c r="HW37" s="40"/>
      <c r="HX37" s="39"/>
      <c r="HY37" s="40"/>
      <c r="HZ37" s="39"/>
      <c r="IA37" s="40"/>
      <c r="IB37" s="39"/>
      <c r="IC37" s="40"/>
      <c r="ID37" s="39"/>
      <c r="IE37" s="40"/>
      <c r="IF37" s="39"/>
      <c r="IG37" s="40"/>
      <c r="IH37" s="39"/>
      <c r="II37" s="40"/>
      <c r="IJ37" s="39"/>
      <c r="IK37" s="40"/>
      <c r="IL37" s="39"/>
      <c r="IM37" s="40"/>
      <c r="IN37" s="39"/>
    </row>
    <row r="38" spans="1:248" ht="87.75" customHeight="1" x14ac:dyDescent="0.2">
      <c r="B38" s="37" t="s">
        <v>140</v>
      </c>
      <c r="C38" s="14"/>
      <c r="E38" s="40"/>
      <c r="F38" s="39"/>
      <c r="G38" s="40"/>
      <c r="H38" s="39"/>
      <c r="I38" s="40"/>
      <c r="J38" s="39"/>
      <c r="K38" s="40"/>
      <c r="L38" s="39"/>
      <c r="M38" s="40"/>
      <c r="N38" s="39"/>
      <c r="O38" s="40"/>
      <c r="P38" s="39"/>
      <c r="Q38" s="40"/>
      <c r="R38" s="39"/>
      <c r="S38" s="40"/>
      <c r="T38" s="39"/>
      <c r="U38" s="40"/>
      <c r="V38" s="39"/>
      <c r="W38" s="40"/>
      <c r="X38" s="39"/>
      <c r="Y38" s="40"/>
      <c r="Z38" s="39"/>
      <c r="AA38" s="40"/>
      <c r="AB38" s="39"/>
      <c r="AC38" s="40"/>
      <c r="AD38" s="39"/>
      <c r="AE38" s="40"/>
      <c r="AF38" s="39"/>
      <c r="AG38" s="40"/>
      <c r="AH38" s="39"/>
      <c r="AI38" s="40"/>
      <c r="AJ38" s="39"/>
      <c r="AK38" s="40"/>
      <c r="AL38" s="39"/>
      <c r="AM38" s="40"/>
      <c r="AN38" s="39"/>
      <c r="AO38" s="40"/>
      <c r="AP38" s="39"/>
      <c r="AQ38" s="40"/>
      <c r="AR38" s="39"/>
      <c r="AS38" s="40"/>
      <c r="AT38" s="39"/>
      <c r="AU38" s="40"/>
      <c r="AV38" s="39"/>
      <c r="AW38" s="40"/>
      <c r="AX38" s="39"/>
      <c r="AY38" s="40"/>
      <c r="AZ38" s="39"/>
      <c r="BA38" s="40"/>
      <c r="BB38" s="39"/>
      <c r="BC38" s="40"/>
      <c r="BD38" s="39"/>
      <c r="BE38" s="40"/>
      <c r="BF38" s="39"/>
      <c r="BG38" s="40"/>
      <c r="BH38" s="39"/>
      <c r="BI38" s="40"/>
      <c r="BJ38" s="39"/>
      <c r="BK38" s="40"/>
      <c r="BL38" s="39"/>
      <c r="BM38" s="40"/>
      <c r="BN38" s="39"/>
      <c r="BO38" s="40"/>
      <c r="BP38" s="39"/>
      <c r="BQ38" s="40"/>
      <c r="BR38" s="39"/>
      <c r="BS38" s="40"/>
      <c r="BT38" s="39"/>
      <c r="BU38" s="40"/>
      <c r="BV38" s="39"/>
      <c r="BW38" s="40"/>
      <c r="BX38" s="39"/>
      <c r="BY38" s="40"/>
      <c r="BZ38" s="39"/>
      <c r="CA38" s="40"/>
      <c r="CB38" s="39"/>
      <c r="CC38" s="40"/>
      <c r="CD38" s="39"/>
      <c r="CE38" s="40"/>
      <c r="CF38" s="39"/>
      <c r="CG38" s="40"/>
      <c r="CH38" s="39"/>
      <c r="CI38" s="40"/>
      <c r="CJ38" s="39"/>
      <c r="CK38" s="40"/>
      <c r="CL38" s="39"/>
      <c r="CM38" s="40"/>
      <c r="CN38" s="39"/>
      <c r="CO38" s="40"/>
      <c r="CP38" s="39"/>
      <c r="CQ38" s="40"/>
      <c r="CR38" s="39"/>
      <c r="CS38" s="40"/>
      <c r="CT38" s="39"/>
      <c r="CU38" s="40"/>
      <c r="CV38" s="39"/>
      <c r="CW38" s="40"/>
      <c r="CX38" s="39"/>
      <c r="CY38" s="40"/>
      <c r="CZ38" s="39"/>
      <c r="DA38" s="40"/>
      <c r="DB38" s="39"/>
      <c r="DC38" s="40"/>
      <c r="DD38" s="39"/>
      <c r="DE38" s="40"/>
      <c r="DF38" s="39"/>
      <c r="DG38" s="40"/>
      <c r="DH38" s="39"/>
      <c r="DI38" s="40"/>
      <c r="DJ38" s="39"/>
      <c r="DK38" s="40"/>
      <c r="DL38" s="39"/>
      <c r="DM38" s="40"/>
      <c r="DN38" s="39"/>
      <c r="DO38" s="40"/>
      <c r="DP38" s="39"/>
      <c r="DQ38" s="40"/>
      <c r="DR38" s="39"/>
      <c r="DS38" s="40"/>
      <c r="DT38" s="39"/>
      <c r="DU38" s="40"/>
      <c r="DV38" s="39"/>
      <c r="DW38" s="40"/>
      <c r="DX38" s="39"/>
      <c r="DY38" s="40"/>
      <c r="DZ38" s="39"/>
      <c r="EA38" s="40"/>
      <c r="EB38" s="39"/>
      <c r="EC38" s="40"/>
      <c r="ED38" s="39"/>
      <c r="EE38" s="40"/>
      <c r="EF38" s="39"/>
      <c r="EG38" s="40"/>
      <c r="EH38" s="39"/>
      <c r="EI38" s="40"/>
      <c r="EJ38" s="39"/>
      <c r="EK38" s="40"/>
      <c r="EL38" s="39"/>
      <c r="EM38" s="40"/>
      <c r="EN38" s="39"/>
      <c r="EO38" s="40"/>
      <c r="EP38" s="39"/>
      <c r="EQ38" s="40"/>
      <c r="ER38" s="39"/>
      <c r="ES38" s="40"/>
      <c r="ET38" s="39"/>
      <c r="EU38" s="40"/>
      <c r="EV38" s="39"/>
      <c r="EW38" s="40"/>
      <c r="EX38" s="39"/>
      <c r="EY38" s="40"/>
      <c r="EZ38" s="39"/>
      <c r="FA38" s="40"/>
      <c r="FB38" s="39"/>
      <c r="FC38" s="40"/>
      <c r="FD38" s="39"/>
      <c r="FE38" s="40"/>
      <c r="FF38" s="39"/>
      <c r="FG38" s="40"/>
      <c r="FH38" s="39"/>
      <c r="FI38" s="40"/>
      <c r="FJ38" s="39"/>
      <c r="FK38" s="40"/>
      <c r="FL38" s="39"/>
      <c r="FM38" s="40"/>
      <c r="FN38" s="39"/>
      <c r="FO38" s="40"/>
      <c r="FP38" s="39"/>
      <c r="FQ38" s="40"/>
      <c r="FR38" s="39"/>
      <c r="FS38" s="40"/>
      <c r="FT38" s="39"/>
      <c r="FU38" s="40"/>
      <c r="FV38" s="39"/>
      <c r="FW38" s="40"/>
      <c r="FX38" s="39"/>
      <c r="FY38" s="40"/>
      <c r="FZ38" s="39"/>
      <c r="GA38" s="40"/>
      <c r="GB38" s="39"/>
      <c r="GC38" s="40"/>
      <c r="GD38" s="39"/>
      <c r="GE38" s="40"/>
      <c r="GF38" s="39"/>
      <c r="GG38" s="40"/>
      <c r="GH38" s="39"/>
      <c r="GI38" s="40"/>
      <c r="GJ38" s="39"/>
      <c r="GK38" s="40"/>
      <c r="GL38" s="39"/>
      <c r="GM38" s="40"/>
      <c r="GN38" s="39"/>
      <c r="GO38" s="40"/>
      <c r="GP38" s="39"/>
      <c r="GQ38" s="40"/>
      <c r="GR38" s="39"/>
      <c r="GS38" s="40"/>
      <c r="GT38" s="39"/>
      <c r="GU38" s="40"/>
      <c r="GV38" s="39"/>
      <c r="GW38" s="40"/>
      <c r="GX38" s="39"/>
      <c r="GY38" s="40"/>
      <c r="GZ38" s="39"/>
      <c r="HA38" s="40"/>
      <c r="HB38" s="39"/>
      <c r="HC38" s="40"/>
      <c r="HD38" s="39"/>
      <c r="HE38" s="40"/>
      <c r="HF38" s="39"/>
      <c r="HG38" s="40"/>
      <c r="HH38" s="39"/>
      <c r="HI38" s="40"/>
      <c r="HJ38" s="39"/>
      <c r="HK38" s="40"/>
      <c r="HL38" s="39"/>
      <c r="HM38" s="40"/>
      <c r="HN38" s="39"/>
      <c r="HO38" s="40"/>
      <c r="HP38" s="39"/>
      <c r="HQ38" s="40"/>
      <c r="HR38" s="39"/>
      <c r="HS38" s="40"/>
      <c r="HT38" s="39"/>
      <c r="HU38" s="40"/>
      <c r="HV38" s="39"/>
      <c r="HW38" s="40"/>
      <c r="HX38" s="39"/>
      <c r="HY38" s="40"/>
      <c r="HZ38" s="39"/>
      <c r="IA38" s="40"/>
      <c r="IB38" s="39"/>
      <c r="IC38" s="40"/>
      <c r="ID38" s="39"/>
      <c r="IE38" s="40"/>
      <c r="IF38" s="39"/>
      <c r="IG38" s="40"/>
      <c r="IH38" s="39"/>
      <c r="II38" s="40"/>
      <c r="IJ38" s="39"/>
      <c r="IK38" s="40"/>
      <c r="IL38" s="39"/>
      <c r="IM38" s="40"/>
      <c r="IN38" s="39"/>
    </row>
    <row r="39" spans="1:248" x14ac:dyDescent="0.2">
      <c r="B39" s="3"/>
      <c r="C39" s="14"/>
      <c r="E39" s="40"/>
      <c r="F39" s="39"/>
      <c r="G39" s="40"/>
      <c r="H39" s="39"/>
      <c r="I39" s="40"/>
      <c r="J39" s="39"/>
      <c r="K39" s="40"/>
      <c r="L39" s="39"/>
      <c r="M39" s="40"/>
      <c r="N39" s="39"/>
      <c r="O39" s="40"/>
      <c r="P39" s="39"/>
      <c r="Q39" s="40"/>
      <c r="R39" s="39"/>
      <c r="S39" s="40"/>
      <c r="T39" s="39"/>
      <c r="U39" s="40"/>
      <c r="V39" s="39"/>
      <c r="W39" s="40"/>
      <c r="X39" s="39"/>
      <c r="Y39" s="40"/>
      <c r="Z39" s="39"/>
      <c r="AA39" s="40"/>
      <c r="AB39" s="39"/>
      <c r="AC39" s="40"/>
      <c r="AD39" s="39"/>
      <c r="AE39" s="40"/>
      <c r="AF39" s="39"/>
      <c r="AG39" s="40"/>
      <c r="AH39" s="39"/>
      <c r="AI39" s="40"/>
      <c r="AJ39" s="39"/>
      <c r="AK39" s="40"/>
      <c r="AL39" s="39"/>
      <c r="AM39" s="40"/>
      <c r="AN39" s="39"/>
      <c r="AO39" s="40"/>
      <c r="AP39" s="39"/>
      <c r="AQ39" s="40"/>
      <c r="AR39" s="39"/>
      <c r="AS39" s="40"/>
      <c r="AT39" s="39"/>
      <c r="AU39" s="40"/>
      <c r="AV39" s="39"/>
      <c r="AW39" s="40"/>
      <c r="AX39" s="39"/>
      <c r="AY39" s="40"/>
      <c r="AZ39" s="39"/>
      <c r="BA39" s="40"/>
      <c r="BB39" s="39"/>
      <c r="BC39" s="40"/>
      <c r="BD39" s="39"/>
      <c r="BE39" s="40"/>
      <c r="BF39" s="39"/>
      <c r="BG39" s="40"/>
      <c r="BH39" s="39"/>
      <c r="BI39" s="40"/>
      <c r="BJ39" s="39"/>
      <c r="BK39" s="40"/>
      <c r="BL39" s="39"/>
      <c r="BM39" s="40"/>
      <c r="BN39" s="39"/>
      <c r="BO39" s="40"/>
      <c r="BP39" s="39"/>
      <c r="BQ39" s="40"/>
      <c r="BR39" s="39"/>
      <c r="BS39" s="40"/>
      <c r="BT39" s="39"/>
      <c r="BU39" s="40"/>
      <c r="BV39" s="39"/>
      <c r="BW39" s="40"/>
      <c r="BX39" s="39"/>
      <c r="BY39" s="40"/>
      <c r="BZ39" s="39"/>
      <c r="CA39" s="40"/>
      <c r="CB39" s="39"/>
      <c r="CC39" s="40"/>
      <c r="CD39" s="39"/>
      <c r="CE39" s="40"/>
      <c r="CF39" s="39"/>
      <c r="CG39" s="40"/>
      <c r="CH39" s="39"/>
      <c r="CI39" s="40"/>
      <c r="CJ39" s="39"/>
      <c r="CK39" s="40"/>
      <c r="CL39" s="39"/>
      <c r="CM39" s="40"/>
      <c r="CN39" s="39"/>
      <c r="CO39" s="40"/>
      <c r="CP39" s="39"/>
      <c r="CQ39" s="40"/>
      <c r="CR39" s="39"/>
      <c r="CS39" s="40"/>
      <c r="CT39" s="39"/>
      <c r="CU39" s="40"/>
      <c r="CV39" s="39"/>
      <c r="CW39" s="40"/>
      <c r="CX39" s="39"/>
      <c r="CY39" s="40"/>
      <c r="CZ39" s="39"/>
      <c r="DA39" s="40"/>
      <c r="DB39" s="39"/>
      <c r="DC39" s="40"/>
      <c r="DD39" s="39"/>
      <c r="DE39" s="40"/>
      <c r="DF39" s="39"/>
      <c r="DG39" s="40"/>
      <c r="DH39" s="39"/>
      <c r="DI39" s="40"/>
      <c r="DJ39" s="39"/>
      <c r="DK39" s="40"/>
      <c r="DL39" s="39"/>
      <c r="DM39" s="40"/>
      <c r="DN39" s="39"/>
      <c r="DO39" s="40"/>
      <c r="DP39" s="39"/>
      <c r="DQ39" s="40"/>
      <c r="DR39" s="39"/>
      <c r="DS39" s="40"/>
      <c r="DT39" s="39"/>
      <c r="DU39" s="40"/>
      <c r="DV39" s="39"/>
      <c r="DW39" s="40"/>
      <c r="DX39" s="39"/>
      <c r="DY39" s="40"/>
      <c r="DZ39" s="39"/>
      <c r="EA39" s="40"/>
      <c r="EB39" s="39"/>
      <c r="EC39" s="40"/>
      <c r="ED39" s="39"/>
      <c r="EE39" s="40"/>
      <c r="EF39" s="39"/>
      <c r="EG39" s="40"/>
      <c r="EH39" s="39"/>
      <c r="EI39" s="40"/>
      <c r="EJ39" s="39"/>
      <c r="EK39" s="40"/>
      <c r="EL39" s="39"/>
      <c r="EM39" s="40"/>
      <c r="EN39" s="39"/>
      <c r="EO39" s="40"/>
      <c r="EP39" s="39"/>
      <c r="EQ39" s="40"/>
      <c r="ER39" s="39"/>
      <c r="ES39" s="40"/>
      <c r="ET39" s="39"/>
      <c r="EU39" s="40"/>
      <c r="EV39" s="39"/>
      <c r="EW39" s="40"/>
      <c r="EX39" s="39"/>
      <c r="EY39" s="40"/>
      <c r="EZ39" s="39"/>
      <c r="FA39" s="40"/>
      <c r="FB39" s="39"/>
      <c r="FC39" s="40"/>
      <c r="FD39" s="39"/>
      <c r="FE39" s="40"/>
      <c r="FF39" s="39"/>
      <c r="FG39" s="40"/>
      <c r="FH39" s="39"/>
      <c r="FI39" s="40"/>
      <c r="FJ39" s="39"/>
      <c r="FK39" s="40"/>
      <c r="FL39" s="39"/>
      <c r="FM39" s="40"/>
      <c r="FN39" s="39"/>
      <c r="FO39" s="40"/>
      <c r="FP39" s="39"/>
      <c r="FQ39" s="40"/>
      <c r="FR39" s="39"/>
      <c r="FS39" s="40"/>
      <c r="FT39" s="39"/>
      <c r="FU39" s="40"/>
      <c r="FV39" s="39"/>
      <c r="FW39" s="40"/>
      <c r="FX39" s="39"/>
      <c r="FY39" s="40"/>
      <c r="FZ39" s="39"/>
      <c r="GA39" s="40"/>
      <c r="GB39" s="39"/>
      <c r="GC39" s="40"/>
      <c r="GD39" s="39"/>
      <c r="GE39" s="40"/>
      <c r="GF39" s="39"/>
      <c r="GG39" s="40"/>
      <c r="GH39" s="39"/>
      <c r="GI39" s="40"/>
      <c r="GJ39" s="39"/>
      <c r="GK39" s="40"/>
      <c r="GL39" s="39"/>
      <c r="GM39" s="40"/>
      <c r="GN39" s="39"/>
      <c r="GO39" s="40"/>
      <c r="GP39" s="39"/>
      <c r="GQ39" s="40"/>
      <c r="GR39" s="39"/>
      <c r="GS39" s="40"/>
      <c r="GT39" s="39"/>
      <c r="GU39" s="40"/>
      <c r="GV39" s="39"/>
      <c r="GW39" s="40"/>
      <c r="GX39" s="39"/>
      <c r="GY39" s="40"/>
      <c r="GZ39" s="39"/>
      <c r="HA39" s="40"/>
      <c r="HB39" s="39"/>
      <c r="HC39" s="40"/>
      <c r="HD39" s="39"/>
      <c r="HE39" s="40"/>
      <c r="HF39" s="39"/>
      <c r="HG39" s="40"/>
      <c r="HH39" s="39"/>
      <c r="HI39" s="40"/>
      <c r="HJ39" s="39"/>
      <c r="HK39" s="40"/>
      <c r="HL39" s="39"/>
      <c r="HM39" s="40"/>
      <c r="HN39" s="39"/>
      <c r="HO39" s="40"/>
      <c r="HP39" s="39"/>
      <c r="HQ39" s="40"/>
      <c r="HR39" s="39"/>
      <c r="HS39" s="40"/>
      <c r="HT39" s="39"/>
      <c r="HU39" s="40"/>
      <c r="HV39" s="39"/>
      <c r="HW39" s="40"/>
      <c r="HX39" s="39"/>
      <c r="HY39" s="40"/>
      <c r="HZ39" s="39"/>
      <c r="IA39" s="40"/>
      <c r="IB39" s="39"/>
      <c r="IC39" s="40"/>
      <c r="ID39" s="39"/>
      <c r="IE39" s="40"/>
      <c r="IF39" s="39"/>
      <c r="IG39" s="40"/>
      <c r="IH39" s="39"/>
      <c r="II39" s="40"/>
      <c r="IJ39" s="39"/>
      <c r="IK39" s="40"/>
      <c r="IL39" s="39"/>
      <c r="IM39" s="40"/>
      <c r="IN39" s="39"/>
    </row>
    <row r="40" spans="1:248" x14ac:dyDescent="0.2">
      <c r="A40" s="3" t="s">
        <v>115</v>
      </c>
      <c r="B40" s="3" t="s">
        <v>114</v>
      </c>
      <c r="C40" s="14">
        <v>20000</v>
      </c>
      <c r="J40" s="38"/>
    </row>
    <row r="41" spans="1:248" ht="25.5" x14ac:dyDescent="0.2">
      <c r="A41" s="17"/>
      <c r="B41" s="37" t="s">
        <v>139</v>
      </c>
      <c r="C41" s="14"/>
      <c r="J41" s="38"/>
    </row>
    <row r="42" spans="1:248" x14ac:dyDescent="0.2">
      <c r="A42" s="17"/>
      <c r="B42" s="20"/>
      <c r="C42" s="14"/>
      <c r="J42" s="38"/>
    </row>
    <row r="43" spans="1:248" x14ac:dyDescent="0.2">
      <c r="A43" s="17" t="s">
        <v>59</v>
      </c>
      <c r="B43" s="19" t="s">
        <v>58</v>
      </c>
      <c r="C43" s="9">
        <f>SUM(C44:C44)</f>
        <v>54248</v>
      </c>
      <c r="J43" s="38"/>
    </row>
    <row r="44" spans="1:248" x14ac:dyDescent="0.2">
      <c r="A44" s="3" t="s">
        <v>113</v>
      </c>
      <c r="B44" s="3" t="s">
        <v>112</v>
      </c>
      <c r="C44" s="14">
        <v>54248</v>
      </c>
    </row>
    <row r="45" spans="1:248" ht="25.5" x14ac:dyDescent="0.2">
      <c r="B45" s="37" t="s">
        <v>138</v>
      </c>
      <c r="C45" s="14"/>
    </row>
    <row r="46" spans="1:248" x14ac:dyDescent="0.2">
      <c r="B46" s="3"/>
      <c r="C46" s="14"/>
    </row>
    <row r="47" spans="1:248" x14ac:dyDescent="0.2">
      <c r="A47" s="17" t="s">
        <v>57</v>
      </c>
      <c r="B47" s="20" t="s">
        <v>56</v>
      </c>
      <c r="C47" s="9">
        <f>SUM(C48:C48)</f>
        <v>526210</v>
      </c>
    </row>
    <row r="48" spans="1:248" x14ac:dyDescent="0.2">
      <c r="A48" s="3" t="s">
        <v>111</v>
      </c>
      <c r="B48" s="3" t="s">
        <v>110</v>
      </c>
      <c r="C48" s="14">
        <v>526210</v>
      </c>
    </row>
    <row r="49" spans="1:4" ht="51" x14ac:dyDescent="0.2">
      <c r="B49" s="37" t="s">
        <v>137</v>
      </c>
      <c r="C49" s="14"/>
    </row>
    <row r="50" spans="1:4" x14ac:dyDescent="0.2">
      <c r="B50" s="3"/>
      <c r="C50" s="14"/>
    </row>
    <row r="51" spans="1:4" x14ac:dyDescent="0.2">
      <c r="A51" s="17" t="s">
        <v>54</v>
      </c>
      <c r="B51" s="19" t="s">
        <v>53</v>
      </c>
      <c r="C51" s="14"/>
      <c r="D51" s="9">
        <f>+C53</f>
        <v>2214652</v>
      </c>
    </row>
    <row r="52" spans="1:4" x14ac:dyDescent="0.2">
      <c r="A52" s="17"/>
      <c r="B52" s="19"/>
      <c r="C52" s="14"/>
    </row>
    <row r="53" spans="1:4" x14ac:dyDescent="0.2">
      <c r="A53" s="17" t="s">
        <v>52</v>
      </c>
      <c r="B53" s="19" t="s">
        <v>51</v>
      </c>
      <c r="C53" s="9">
        <f>SUM(C54:C61)</f>
        <v>2214652</v>
      </c>
    </row>
    <row r="54" spans="1:4" x14ac:dyDescent="0.2">
      <c r="A54" s="3" t="s">
        <v>109</v>
      </c>
      <c r="B54" s="10" t="s">
        <v>108</v>
      </c>
      <c r="C54" s="14">
        <v>739900</v>
      </c>
    </row>
    <row r="55" spans="1:4" ht="69" customHeight="1" x14ac:dyDescent="0.2">
      <c r="B55" s="37" t="s">
        <v>136</v>
      </c>
      <c r="C55" s="14"/>
    </row>
    <row r="56" spans="1:4" x14ac:dyDescent="0.2">
      <c r="B56" s="10"/>
      <c r="C56" s="14"/>
    </row>
    <row r="57" spans="1:4" x14ac:dyDescent="0.2">
      <c r="A57" s="3" t="s">
        <v>6</v>
      </c>
      <c r="B57" s="10" t="s">
        <v>50</v>
      </c>
      <c r="C57" s="14">
        <v>341752</v>
      </c>
    </row>
    <row r="58" spans="1:4" ht="27" customHeight="1" x14ac:dyDescent="0.2">
      <c r="B58" s="37" t="s">
        <v>135</v>
      </c>
      <c r="C58" s="14"/>
    </row>
    <row r="59" spans="1:4" x14ac:dyDescent="0.2">
      <c r="B59" s="10"/>
      <c r="C59" s="14"/>
    </row>
    <row r="60" spans="1:4" ht="12" customHeight="1" x14ac:dyDescent="0.2">
      <c r="A60" s="3" t="s">
        <v>107</v>
      </c>
      <c r="B60" s="10" t="s">
        <v>106</v>
      </c>
      <c r="C60" s="14">
        <v>1133000</v>
      </c>
    </row>
    <row r="61" spans="1:4" ht="57" customHeight="1" x14ac:dyDescent="0.2">
      <c r="B61" s="37" t="s">
        <v>134</v>
      </c>
      <c r="C61" s="14"/>
    </row>
    <row r="62" spans="1:4" x14ac:dyDescent="0.2">
      <c r="B62" s="37"/>
      <c r="C62" s="14"/>
    </row>
    <row r="63" spans="1:4" ht="12" customHeight="1" x14ac:dyDescent="0.2">
      <c r="A63" s="17">
        <v>6</v>
      </c>
      <c r="B63" s="19" t="s">
        <v>49</v>
      </c>
      <c r="C63" s="14"/>
      <c r="D63" s="9">
        <f>+C72+C65</f>
        <v>705000</v>
      </c>
    </row>
    <row r="64" spans="1:4" x14ac:dyDescent="0.2">
      <c r="A64" s="17"/>
      <c r="B64" s="19"/>
      <c r="C64" s="14"/>
    </row>
    <row r="65" spans="1:4" ht="25.5" x14ac:dyDescent="0.2">
      <c r="A65" s="17">
        <v>6.06</v>
      </c>
      <c r="B65" s="19" t="s">
        <v>105</v>
      </c>
      <c r="C65" s="9">
        <f>SUM(C66:C69)</f>
        <v>525000</v>
      </c>
    </row>
    <row r="66" spans="1:4" x14ac:dyDescent="0.2">
      <c r="A66" s="3" t="s">
        <v>104</v>
      </c>
      <c r="B66" s="3" t="s">
        <v>103</v>
      </c>
      <c r="C66" s="14">
        <v>225000</v>
      </c>
    </row>
    <row r="67" spans="1:4" ht="25.5" x14ac:dyDescent="0.2">
      <c r="B67" s="37" t="s">
        <v>133</v>
      </c>
      <c r="C67" s="14"/>
    </row>
    <row r="68" spans="1:4" x14ac:dyDescent="0.2">
      <c r="B68" s="3"/>
      <c r="C68" s="14"/>
    </row>
    <row r="69" spans="1:4" x14ac:dyDescent="0.2">
      <c r="A69" s="3" t="s">
        <v>102</v>
      </c>
      <c r="B69" s="3" t="s">
        <v>101</v>
      </c>
      <c r="C69" s="14">
        <v>300000</v>
      </c>
    </row>
    <row r="70" spans="1:4" ht="51" x14ac:dyDescent="0.2">
      <c r="B70" s="37" t="s">
        <v>132</v>
      </c>
      <c r="C70" s="14"/>
    </row>
    <row r="71" spans="1:4" x14ac:dyDescent="0.2">
      <c r="B71" s="3"/>
      <c r="C71" s="14"/>
    </row>
    <row r="72" spans="1:4" ht="25.5" x14ac:dyDescent="0.2">
      <c r="A72" s="17">
        <v>6.07</v>
      </c>
      <c r="B72" s="19" t="s">
        <v>48</v>
      </c>
      <c r="C72" s="9">
        <f>+C73</f>
        <v>180000</v>
      </c>
    </row>
    <row r="73" spans="1:4" x14ac:dyDescent="0.2">
      <c r="A73" s="3" t="s">
        <v>27</v>
      </c>
      <c r="B73" s="3" t="s">
        <v>67</v>
      </c>
      <c r="C73" s="14">
        <v>180000</v>
      </c>
    </row>
    <row r="74" spans="1:4" ht="38.25" x14ac:dyDescent="0.2">
      <c r="B74" s="37" t="s">
        <v>131</v>
      </c>
      <c r="C74" s="14"/>
    </row>
    <row r="75" spans="1:4" x14ac:dyDescent="0.2">
      <c r="B75" s="3"/>
      <c r="C75" s="14"/>
    </row>
    <row r="76" spans="1:4" ht="13.5" thickBot="1" x14ac:dyDescent="0.25">
      <c r="B76" s="13" t="s">
        <v>46</v>
      </c>
      <c r="D76" s="12">
        <f>SUM(D1:D75)</f>
        <v>19730110</v>
      </c>
    </row>
    <row r="77" spans="1:4" ht="13.5" thickTop="1" x14ac:dyDescent="0.2"/>
  </sheetData>
  <mergeCells count="2">
    <mergeCell ref="A1:D1"/>
    <mergeCell ref="A2:D2"/>
  </mergeCells>
  <pageMargins left="0.39370078740157483" right="0.39370078740157483" top="0.39370078740157483" bottom="0.39370078740157483" header="0" footer="0"/>
  <pageSetup scale="85" fitToWidth="2" orientation="portrait" r:id="rId1"/>
  <headerFooter alignWithMargins="0"/>
  <rowBreaks count="1" manualBreakCount="1">
    <brk id="3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Modificación Nº2</vt:lpstr>
      <vt:lpstr>JustificaciónNº 2</vt:lpstr>
      <vt:lpstr>'JustificaciónNº 2'!Área_de_impresión</vt:lpstr>
      <vt:lpstr>'Modificación Nº2'!Área_de_impresión</vt:lpstr>
      <vt:lpstr>'JustificaciónNº 2'!Títulos_a_imprimir</vt:lpstr>
      <vt:lpstr>'Modificación Nº2'!Títulos_a_imprimir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Urbina Aguirre</dc:creator>
  <cp:lastModifiedBy>Maricela Cordero Vega</cp:lastModifiedBy>
  <dcterms:created xsi:type="dcterms:W3CDTF">2017-03-06T19:40:58Z</dcterms:created>
  <dcterms:modified xsi:type="dcterms:W3CDTF">2017-09-01T16:56:28Z</dcterms:modified>
</cp:coreProperties>
</file>