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270" windowWidth="20730" windowHeight="11385"/>
  </bookViews>
  <sheets>
    <sheet name="Patrimonio" sheetId="1" r:id="rId1"/>
    <sheet name="Sist. Nac. Archivos" sheetId="3" r:id="rId2"/>
    <sheet name="Resumen de metas" sheetId="2" r:id="rId3"/>
  </sheets>
  <definedNames>
    <definedName name="_xlnm.Print_Area" localSheetId="0">Patrimonio!$A$1:$M$45</definedName>
    <definedName name="_xlnm.Print_Area" localSheetId="2">'Resumen de metas'!$A$1:$J$17</definedName>
    <definedName name="_xlnm.Print_Area" localSheetId="1">'Sist. Nac. Archivos'!$A$1:$M$43</definedName>
  </definedNames>
  <calcPr calcId="145621"/>
</workbook>
</file>

<file path=xl/calcChain.xml><?xml version="1.0" encoding="utf-8"?>
<calcChain xmlns="http://schemas.openxmlformats.org/spreadsheetml/2006/main">
  <c r="L15" i="1"/>
  <c r="L19"/>
  <c r="L18"/>
  <c r="L14"/>
  <c r="L13"/>
  <c r="L12" i="3"/>
  <c r="L17" i="1"/>
  <c r="L16"/>
  <c r="J17" l="1"/>
  <c r="J16"/>
  <c r="L17" i="3" l="1"/>
  <c r="L15"/>
  <c r="J15"/>
  <c r="J14"/>
  <c r="L13"/>
  <c r="K14"/>
  <c r="L14" s="1"/>
  <c r="K15"/>
  <c r="L16"/>
  <c r="K12"/>
  <c r="J12"/>
  <c r="J15" i="1"/>
  <c r="J13"/>
  <c r="J12"/>
  <c r="K19" l="1"/>
  <c r="K18"/>
  <c r="K17"/>
  <c r="K16"/>
  <c r="K15"/>
  <c r="K14"/>
  <c r="K13"/>
  <c r="K12"/>
  <c r="L12" s="1"/>
</calcChain>
</file>

<file path=xl/sharedStrings.xml><?xml version="1.0" encoding="utf-8"?>
<sst xmlns="http://schemas.openxmlformats.org/spreadsheetml/2006/main" count="147" uniqueCount="112">
  <si>
    <t>ANEXO 1: MATRIZ DE RESULTADOS POR PROGRAMA (MRP)</t>
  </si>
  <si>
    <t>Productos</t>
  </si>
  <si>
    <t>Objetivos Estratégicos del Programa</t>
  </si>
  <si>
    <t xml:space="preserve">Indicadores </t>
  </si>
  <si>
    <t>Fórmula</t>
  </si>
  <si>
    <t>Desempeño Histórico</t>
  </si>
  <si>
    <t>Metas</t>
  </si>
  <si>
    <t>Alcanzado</t>
  </si>
  <si>
    <t>Observaciones       (k)</t>
  </si>
  <si>
    <t>(a)</t>
  </si>
  <si>
    <t>(b)</t>
  </si>
  <si>
    <t>(c)</t>
  </si>
  <si>
    <t>(d)</t>
  </si>
  <si>
    <t>(e)</t>
  </si>
  <si>
    <t>(f)</t>
  </si>
  <si>
    <t>Expresión numérica           (g)</t>
  </si>
  <si>
    <t>Resultado  (h)</t>
  </si>
  <si>
    <t>(i)
=(h)/(f)*100</t>
  </si>
  <si>
    <t>Valoración                            (j)</t>
  </si>
  <si>
    <t>INSTRUCCIONES PARA EL DESARROLLO DE LA MRP:</t>
  </si>
  <si>
    <t xml:space="preserve">En la columna (f) transcriba los datos de las metas contenidas en la (PEP). </t>
  </si>
  <si>
    <t xml:space="preserve">En la columna (g) desarrolle en forma numérica la fórmula del indicador establecida en la columna (d) y el resultado de la misma. Ej.: (1000 alumnos egresados / 1200 alumnos matriculados)*100 =  83,33% .  Para aquellos indicadores de una sola variable, no aplica desarrollar ninguna fórmula. </t>
  </si>
  <si>
    <t xml:space="preserve">En la columna (h) señale el resultado alcanzado para las metas. </t>
  </si>
  <si>
    <t>IMPORTANTE: El resultado alcanzado para cada meta debe registrarse en la misma unidad de medida utilizada para definir la meta (si la meta es porcentual el resultado es porcentual, si la meta es un valor absoluto el resultado debe expresarse como valor absoluto, si la meta es una tasa, el resultado debe expresarse como tasa, etc)</t>
  </si>
  <si>
    <r>
      <t xml:space="preserve">Para el caso de </t>
    </r>
    <r>
      <rPr>
        <b/>
        <sz val="11"/>
        <rFont val="Arial"/>
        <family val="2"/>
      </rPr>
      <t>indicadores de tendencia descendente</t>
    </r>
    <r>
      <rPr>
        <sz val="11"/>
        <rFont val="Arial"/>
        <family val="2"/>
      </rPr>
      <t xml:space="preserve"> (citamos como ejemplo: tiempo de respuesta, porcentaje de morosidad; tasa de accidentes en carreteras; % población infantil con desnutrición), únicamente se indicará la frase "Indicador de tendencia descendente".</t>
    </r>
  </si>
  <si>
    <t>En la columna (k)  Observaciones, se indicará sí se reubicaron las valoraciones de las metas por factores de estacionalidad o casos en que no se pudo realizar la medición previamente comprometida, según el indicador establecido.</t>
  </si>
  <si>
    <t>Resumen Metas de indicadores de los programas sustantivos</t>
  </si>
  <si>
    <t xml:space="preserve">Categoría de Valoración </t>
  </si>
  <si>
    <t>Total de Metas Programadas</t>
  </si>
  <si>
    <t>Número de Metas</t>
  </si>
  <si>
    <t>Cumplidas</t>
  </si>
  <si>
    <t>No Cumplidas</t>
  </si>
  <si>
    <t>TOTALES</t>
  </si>
  <si>
    <t>INSTRUCCIONES</t>
  </si>
  <si>
    <t>1. En la columna TOTAL de METAS PROGRAMADAS indique el total de metas formuladas en los programas sustantivos.</t>
  </si>
  <si>
    <t>2. En la columna NUMERO DE METAS cuantifique las metas que se ubican en cada "CATEGORIA DE VALORACION. El total de esta columna debe coincidir con el de la columna Total de Metas Programadas"</t>
  </si>
  <si>
    <t>Porcentajes  de Cumplimiento de las metas anuales</t>
  </si>
  <si>
    <r>
      <t xml:space="preserve">En la columna (i), para los indicadores de tendencia ascendentes automáticamente se calculan los </t>
    </r>
    <r>
      <rPr>
        <b/>
        <sz val="11"/>
        <rFont val="Arial"/>
        <family val="2"/>
      </rPr>
      <t>Porcentajes de</t>
    </r>
    <r>
      <rPr>
        <sz val="11"/>
        <rFont val="Arial"/>
        <family val="2"/>
      </rPr>
      <t xml:space="preserve"> </t>
    </r>
    <r>
      <rPr>
        <b/>
        <sz val="11"/>
        <rFont val="Arial"/>
        <family val="2"/>
      </rPr>
      <t>cumplimiento de las Metas</t>
    </r>
    <r>
      <rPr>
        <sz val="11"/>
        <rFont val="Arial"/>
        <family val="2"/>
      </rPr>
      <t xml:space="preserve"> (i)=((h)/(f))*100. </t>
    </r>
    <r>
      <rPr>
        <b/>
        <u/>
        <sz val="11"/>
        <rFont val="Arial"/>
        <family val="2"/>
      </rPr>
      <t xml:space="preserve"> No se debe modificar la fórmula ni el formato de dos decimales.</t>
    </r>
  </si>
  <si>
    <r>
      <t xml:space="preserve">En la columna (j) denominada "Valoración": Para la ubicación de las metas en las categorías de calificación del resultado, para tales efectos </t>
    </r>
    <r>
      <rPr>
        <b/>
        <sz val="11"/>
        <rFont val="Arial"/>
        <family val="2"/>
      </rPr>
      <t>se establecen fórmulas que automáticamente brindan la valoración del cumplimiento</t>
    </r>
    <r>
      <rPr>
        <sz val="11"/>
        <rFont val="Arial"/>
        <family val="2"/>
      </rPr>
      <t xml:space="preserve"> de las metas de conformidad con los siguientes rangos: 
</t>
    </r>
    <r>
      <rPr>
        <b/>
        <sz val="11"/>
        <rFont val="Arial"/>
        <family val="2"/>
      </rPr>
      <t>Meta Cumplida:</t>
    </r>
    <r>
      <rPr>
        <sz val="11"/>
        <rFont val="Arial"/>
        <family val="2"/>
      </rPr>
      <t xml:space="preserve"> porcentaje mayor o igual al 95%.
</t>
    </r>
    <r>
      <rPr>
        <b/>
        <sz val="11"/>
        <rFont val="Arial"/>
        <family val="2"/>
      </rPr>
      <t>Meta No cumplida:</t>
    </r>
    <r>
      <rPr>
        <sz val="11"/>
        <rFont val="Arial"/>
        <family val="2"/>
      </rPr>
      <t xml:space="preserve"> Porcentajes menores al 95%.
</t>
    </r>
  </si>
  <si>
    <r>
      <t xml:space="preserve">En el caso de los indicadores de tendencia descendente, la aplicación de las categorías de valoración se realizará de acuerdo con lo siguiente:
</t>
    </r>
    <r>
      <rPr>
        <b/>
        <sz val="11"/>
        <rFont val="Arial"/>
        <family val="2"/>
      </rPr>
      <t>Meta Cumplida</t>
    </r>
    <r>
      <rPr>
        <sz val="11"/>
        <rFont val="Arial"/>
        <family val="2"/>
      </rPr>
      <t xml:space="preserve">: el resultado alcanzado es menor o igual a la meta programada.
</t>
    </r>
    <r>
      <rPr>
        <b/>
        <sz val="11"/>
        <rFont val="Arial"/>
        <family val="2"/>
      </rPr>
      <t>Meta No cumplida:</t>
    </r>
    <r>
      <rPr>
        <sz val="11"/>
        <rFont val="Arial"/>
        <family val="2"/>
      </rPr>
      <t xml:space="preserve"> el resultado alcanzado es mayor a la meta programada.
</t>
    </r>
  </si>
  <si>
    <t xml:space="preserve">Para cada una de las columnas (a), (b), (c), (d), (e) de la MRP, transcriba la información de la Matriz de Programación Estratégica a nivel de Programa (PEP) de la última versión del Plan Operativo Institucional de 2015 presentada a la STAP. </t>
  </si>
  <si>
    <t>Producto: 1) Facilitación del patrimonio documental. Usuarios: Habitantes de Costa Rica en general   Beneficiarios: Habitantes de Costa Rica</t>
  </si>
  <si>
    <t>1- Dar a conocer el Patrimonio Documental de la Nación, mediante  actividades de difusión, novedosas, más atractivas.                                                                                   2- Brindar un servicio de facilitación de mayor calidad, mediante la identificación de las necesidades de los usuarios y el respectivo ajuste.</t>
  </si>
  <si>
    <t>1) Porcentaje de usuarios satisfechos con el servicio de facilitación brindado en el Archivo Histórico</t>
  </si>
  <si>
    <t>2) Porcentaje de servicios de facilitación atendidos</t>
  </si>
  <si>
    <t>3) Porcentaje de usuarios satisfechos con el servicio de facilitación brindado en el Archivo Notarial</t>
  </si>
  <si>
    <t>(Total de usuarios satisfechos con el servicio de facilitación en el Archivo Histórico / Total de usuarios del servicio de facilitación en el Archivo Histórico encuestados) * 100</t>
  </si>
  <si>
    <t>(Total de servicios de facilitación atendidos / Total de servicios de facilitación solicitados) * 100</t>
  </si>
  <si>
    <t>(Total de usuarios satisfechos con el servicio de facilitación en el Archivo Notarial / Total de usuarios del servicio de facilitación en el Archivo Notarial encuestados) * 100</t>
  </si>
  <si>
    <t xml:space="preserve">Se toman como válidas las respuestas buenas, muy bueno y excelente.
Corresponde a servicios brindados por el Departamento Archivo Histórico. </t>
  </si>
  <si>
    <t>Indicador sujeto a la demanda de los usuarios</t>
  </si>
  <si>
    <t>Se toman como válidas las respuestas "bueno, muy bueno y excelente".
Corresponde a servicios brindados por el Departamento Archivo Notarial. No se indica fórmula, por cuanto se requieren varios cálculos previos entre las dos preguntas seleccionadas para este indicador de la encuesta. Se adjunta una hoja adicional donde se detalla la tabulación y el cálculo respectivo.</t>
  </si>
  <si>
    <t>Producto: 2) Servicios de difusión del patrimonio documental.   Usuarios: Ciudadanía en general .   Beneficiarios: Ciudadanos</t>
  </si>
  <si>
    <t>4) Porcentaje de servicios de difusión atendidos</t>
  </si>
  <si>
    <t>(Total de servicios de difusión atendidos / Total de servicios de difusión programados) * 100</t>
  </si>
  <si>
    <t>5) Porcentaje de actividades de difusión novedosas implementadas</t>
  </si>
  <si>
    <t>(Total de actividades de difusión novedosas implementadas / Total de actividades de difusión programados) * 100</t>
  </si>
  <si>
    <t xml:space="preserve">6) Porcentaje de ajustes respecto de las necesidades identificadas de los usuarios </t>
  </si>
  <si>
    <t>(Total de necesidades ajustadas/ total de ajustes identificados) * 100</t>
  </si>
  <si>
    <t xml:space="preserve">7)                Número de actividades nuevas en cantones prioritarios </t>
  </si>
  <si>
    <t>(Total de actividades realizadas / Total de actividades programadas)*100</t>
  </si>
  <si>
    <t>8)                           Número de personas participantes en actividades en cantones prioritarios</t>
  </si>
  <si>
    <t>Total de personas participantes en actividades en cantones prioritarios.</t>
  </si>
  <si>
    <t>(52/52)*100</t>
  </si>
  <si>
    <t>(156.548/ 156.548)*100</t>
  </si>
  <si>
    <t>(202/174)*100</t>
  </si>
  <si>
    <t>(11/13)*100</t>
  </si>
  <si>
    <t>Producto: 1) Servicios de Capacitación archivística a entidades externa, pertenecientes al Sistema Nacional de Archivos.
Usuarios: Archivos y Archivistas de Instituciones públicas y privadas                                                                                                                                                                                                                               Beneficiarios: Jerarcas de instituciones públicas (para la toma de decisiones), ciudadanos (acceso a la información)</t>
  </si>
  <si>
    <t>3- Identificar el grado de cumplimiento de la Ley del Sistema Nacional de Archivos Nº 7202, de las instituciones que conforman el Sistema Nacional de Archivos, mediante su inspección</t>
  </si>
  <si>
    <t>1) Porcentaje de actividades de capacitación impartidas a entidades externas del Sistema Nacional de Archivos.</t>
  </si>
  <si>
    <t>(Total de actividades de capacitación impartidas / Total actividades de capacitación programadas) * 100</t>
  </si>
  <si>
    <t>2) Indicador de calidad: Medir la calidad del servicio y el impacto que en el tiempo genera los “Servicios de capacitación archivística a entidades externas”  mediante el resultado del Taller Curso de Tablas de Plazo realizado en el año 2014  y el impacto en  la calidad de los instrumentos (tablas de plazo de conservación de documentos y valoraciones parciales) recibidos por la Comisión Nacional de Selección y Eliminación de Documentos(CNSED) para su aprobación, evaluando si el desempeño en los Comités Institucionales de Selección y Eliminación de Documentos(CISED) de las instituciones que conforman el Sistema Nacional de Archivo mejorará a partir de la capacitación que recibió el personal.</t>
  </si>
  <si>
    <t>(Cantidad de personal capacitado / Calidad de los instrumentos presentados (Cantidad de instrumentos presentados a CNSED sin errores))*100</t>
  </si>
  <si>
    <t>3) Porcentaje instituciones atendidas por asesoría</t>
  </si>
  <si>
    <t>(Total de instituciones atendidas con asesorías   / Total asesorías programadas) * 100</t>
  </si>
  <si>
    <t>4) Porcentaje instituciones atendidas por inspección</t>
  </si>
  <si>
    <t>(Total de instituciones atendidas con inspección   / Total inspecciones programadas) * 100</t>
  </si>
  <si>
    <t>Producto: 2) Servicios de asesoría a instituciones públicas y privadas en materia de orgnización documental .
Usuarios: Archivos y Archivistas del Sistema Nacional de Archivos.                                             Beneficiarios: Jerarcas de instituciones públicas (para la toma de decisiones), ciudadanos (acceso a la información)</t>
  </si>
  <si>
    <t>Producto: 3) Servicios de inspección a instituciones públicas en materia de cumplimiento de la normativa existente.
Usuarios: Ciudadan</t>
  </si>
  <si>
    <t xml:space="preserve">5) Determinar el impacto de las inspecciones realizadas en el año 2014 sobre el desempeño y resultados de los archivos centrales en materia archivística así como de las obligaciones y recomendaciones que se debe acatar con base en el cumplimiento de las disposiciones de acatamiento obligatorio y recomendaciones técnicas emitidas en los informes de inspección, de seguimiento de inspección y seguimientos escritos o denuncias a las auditorías y judiciales.  </t>
  </si>
  <si>
    <t>(Total de instituciones atendidas con inspección   / Total de instituciones que han ejecutado reconmedaciones de inspecciones) * 100</t>
  </si>
  <si>
    <t>6) Porcentaje de instituciones del Sistema Nacional de Archivos, inspeccionadas y valoradas respecto al cumplimiento de la Ley 7202.</t>
  </si>
  <si>
    <t>(Cantidad de instituciones inspeccionadas y valoradas / Cantidad de  instituciones públicas del Sistema Nacional de Archivos) * 100.</t>
  </si>
  <si>
    <t>Institución: Dirección General del Archivo Nacional</t>
  </si>
  <si>
    <r>
      <t>Programa:</t>
    </r>
    <r>
      <rPr>
        <i/>
        <sz val="11"/>
        <rFont val="Arial"/>
        <family val="2"/>
      </rPr>
      <t xml:space="preserve"> </t>
    </r>
    <r>
      <rPr>
        <b/>
        <i/>
        <sz val="11"/>
        <rFont val="Arial"/>
        <family val="2"/>
      </rPr>
      <t xml:space="preserve"> Sistema Nacional de Archivos          </t>
    </r>
  </si>
  <si>
    <t>(22/16)*100</t>
  </si>
  <si>
    <t>No existe línea base de medición</t>
  </si>
  <si>
    <t>(194/71)*100</t>
  </si>
  <si>
    <t>(38/44)*100</t>
  </si>
  <si>
    <t>(37/320)</t>
  </si>
  <si>
    <r>
      <t xml:space="preserve">Objetivos Estratégicos Institucionales relacionados: </t>
    </r>
    <r>
      <rPr>
        <sz val="11"/>
        <rFont val="Arial"/>
        <family val="2"/>
      </rPr>
      <t>3- Identificar el grado de cumplimiento de la Ley del Sistema Nacional de Archivos Nº 7202, de las instituciones que conforman el Sistema Nacional de Archivos, mediante actividades de inspección.</t>
    </r>
  </si>
  <si>
    <r>
      <t>Programa:</t>
    </r>
    <r>
      <rPr>
        <i/>
        <sz val="11"/>
        <rFont val="Arial"/>
        <family val="2"/>
      </rPr>
      <t xml:space="preserve"> </t>
    </r>
    <r>
      <rPr>
        <b/>
        <i/>
        <sz val="11"/>
        <rFont val="Arial"/>
        <family val="2"/>
      </rPr>
      <t xml:space="preserve">  Patrimonio Documental de la Nación     </t>
    </r>
  </si>
  <si>
    <r>
      <t xml:space="preserve">Objetivos Estratégicos Institucionales relacionados: </t>
    </r>
    <r>
      <rPr>
        <sz val="11"/>
        <rFont val="Arial"/>
        <family val="2"/>
      </rPr>
      <t>1- Dar a conocer el Patrimonio Documental de la Nación, mediante  actividades de difusión, novedosas, más atractivas.                                                                                                                                                                                               2- Brindar un servicio de facilitación de mayor calidad, mediante la identificación de las necesidades de los usuarios y el respectivo ajuste.</t>
    </r>
  </si>
  <si>
    <t>(16,95/17)*100</t>
  </si>
  <si>
    <t>(178928/176897)*100</t>
  </si>
  <si>
    <t>Se sobrepasa esta meta debido al uso de la tecnología, de acuerdo con los recursos disponibles institucionales, en los servicios de difusión atendidos, así como la mayor presencia en los medios con la publicación de más comunicados de prensa de los programados, brindando mayores posibilidades de difusión de las actividades ejecutadas.</t>
  </si>
  <si>
    <t>Se dió la consolidación de la Unidad de Proyección Institucional en la Dirección General y de un puesto adicional en la especialidad de las Relaciones Públicas, lo que permitió mayor presencia en las redes sociales, generando mayor cantidad de productos gráficos.Además el nombramiento de una profesional especialista en el campo de la difusión, lo que permitió reorientar las prioridades, redireccionar recursos y profesionalizar la labor, alcanzando una mayor difusión y proyección institucional.</t>
  </si>
  <si>
    <t xml:space="preserve">Se finalizo la depuración de los registros de la base de datos de todo el Fondo Congreso. </t>
  </si>
  <si>
    <t xml:space="preserve">Acercamiento a las comunidades con el patrimonio documental de Costa Rica.  Acercamiento a las personas adolescentes con: 
a. El patrimonio documental de Costa Rica. 
B. Función del Archivo Nacional en la sociedad. 
C. Temas asociados con el quehacer archivístico, como: transparencia, rendición de cuentas, acceso a la información. </t>
  </si>
  <si>
    <t xml:space="preserve">Se logro satisfactoriamente esta meta debido a la función rectora que le otorga el marco legal vigente al Archivo Nacional, en el sistema nacional de archivos. La alta prioridad que tiene el programa de capacitación institucional en la institución. El reconocimiento y confianza del personal que labora en los archivos del sistema nacional de archivos, a la labor que realiza la institución.
</t>
  </si>
  <si>
    <t>Se superó tanto la meta: atención de consultas técnicas y telefónicas, debido a que las consultas a la CNSED se atendieron mediante acuerdos tomados en cada sesión. Además, se incluyó una meta no programada para llevar el control de consultas telefónicas de carácter técnico, relacionadas con organización de archivos, valoración documental entre otros, atendidas en el Archivo Nacional</t>
  </si>
  <si>
    <t xml:space="preserve">Algunos aspectos negativos que no permitieron lograr el 100% de la meta: El departamento ha tenido una plaza de Profesional de Servicio Civil 1B congelada todo el año. Carga laboral extraordinaria impidió la ejecución de esta meta
</t>
  </si>
  <si>
    <t>Se determinó que el impacto del curso “Taller refrescamiento de cuadros de clasificación y confección de tablas de plazos de conservación de documentos” impartido en el año 2014 fue del 80%.  Esto quiere decir que los instrumentos de tablas de plazos de conservación de documentos y valoraciones parciales presentadas a la CNSED por las instituciones que participaron del curso, fueron devueltos por incumplimientos de requisitos de forma o fondo en un 20%, mientras que el 80% de esos instrumentos fueron aceptados y tramitados.</t>
  </si>
  <si>
    <t>(39/32)*100</t>
  </si>
  <si>
    <t>Se determinó que el impacto de las inspecciones realizadas en el año 2014 sobre el desempeño y resultados de los archivos centrales en materia archivística equivale al 82%.  Esto quiere decir que al cumplirse las recomendaciones emitidas en los informes de inspección, las instituciones han mejorado su gestión archivística y su cumplimiento de la legislación vigente en esta materia.</t>
  </si>
  <si>
    <t>Nombre del responsable que suministra la información: Melina Pilar Leal Ruiz</t>
  </si>
  <si>
    <t>Cargo: Planificadora Institucional</t>
  </si>
  <si>
    <t>Dirección de correo electrónico: planificacion@dgan.go.cr</t>
  </si>
  <si>
    <t>Teléfono: _2283-1400 ext.238</t>
  </si>
  <si>
    <t>Nombre del responsable que suministra la información: Melina Pilar Leal Ruiz_______________</t>
  </si>
  <si>
    <t>Cargo: _Planificadora Institucional_________</t>
  </si>
  <si>
    <t>Dirección de correo electrónico:  planificacion@dgan.go.cr________________________________</t>
  </si>
</sst>
</file>

<file path=xl/styles.xml><?xml version="1.0" encoding="utf-8"?>
<styleSheet xmlns="http://schemas.openxmlformats.org/spreadsheetml/2006/main">
  <numFmts count="1">
    <numFmt numFmtId="164" formatCode="_(* #,##0.00_);_(* \(#,##0.00\);_(* &quot;-&quot;??_);_(@_)"/>
  </numFmts>
  <fonts count="13">
    <font>
      <sz val="10"/>
      <name val="Arial"/>
    </font>
    <font>
      <sz val="10"/>
      <name val="Arial"/>
      <family val="2"/>
    </font>
    <font>
      <b/>
      <i/>
      <sz val="11"/>
      <name val="Arial"/>
      <family val="2"/>
    </font>
    <font>
      <i/>
      <sz val="11"/>
      <name val="Arial"/>
      <family val="2"/>
    </font>
    <font>
      <sz val="11"/>
      <name val="Arial"/>
      <family val="2"/>
    </font>
    <font>
      <b/>
      <sz val="11"/>
      <name val="Arial"/>
      <family val="2"/>
    </font>
    <font>
      <b/>
      <sz val="10"/>
      <name val="Arial"/>
      <family val="2"/>
    </font>
    <font>
      <sz val="10"/>
      <name val="Arial"/>
      <family val="2"/>
    </font>
    <font>
      <sz val="9"/>
      <name val="Arial"/>
      <family val="2"/>
    </font>
    <font>
      <sz val="11"/>
      <color rgb="FFFF0000"/>
      <name val="Arial"/>
      <family val="2"/>
    </font>
    <font>
      <sz val="10"/>
      <name val="Times New Roman"/>
      <family val="1"/>
    </font>
    <font>
      <b/>
      <sz val="12"/>
      <color rgb="FFFF0000"/>
      <name val="Arial"/>
      <family val="2"/>
    </font>
    <font>
      <b/>
      <u/>
      <sz val="1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12">
    <xf numFmtId="0" fontId="0" fillId="0" borderId="0" xfId="0"/>
    <xf numFmtId="0" fontId="2" fillId="0" borderId="0" xfId="0" applyFont="1" applyAlignment="1"/>
    <xf numFmtId="0" fontId="2" fillId="0" borderId="0" xfId="0" applyFont="1" applyAlignment="1">
      <alignment horizontal="left" vertical="top"/>
    </xf>
    <xf numFmtId="0" fontId="4" fillId="0" borderId="0" xfId="0" applyFont="1" applyAlignment="1">
      <alignment horizontal="justify"/>
    </xf>
    <xf numFmtId="0" fontId="5" fillId="0" borderId="0" xfId="0" applyFont="1" applyAlignment="1">
      <alignment horizontal="justify"/>
    </xf>
    <xf numFmtId="0" fontId="6" fillId="0" borderId="1" xfId="0" applyFont="1" applyBorder="1" applyAlignment="1">
      <alignment horizontal="center" vertical="top"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justify"/>
    </xf>
    <xf numFmtId="0" fontId="7" fillId="0" borderId="6" xfId="0" applyFont="1" applyBorder="1"/>
    <xf numFmtId="0" fontId="6" fillId="0" borderId="6" xfId="0" applyFont="1" applyBorder="1" applyAlignment="1">
      <alignment vertical="top" wrapText="1"/>
    </xf>
    <xf numFmtId="0" fontId="6" fillId="0" borderId="7" xfId="0" applyFont="1" applyBorder="1" applyAlignment="1">
      <alignment horizontal="justify" wrapText="1"/>
    </xf>
    <xf numFmtId="0" fontId="4" fillId="0" borderId="8" xfId="0" applyNumberFormat="1" applyFont="1" applyBorder="1" applyAlignment="1">
      <alignment horizontal="center" vertical="center"/>
    </xf>
    <xf numFmtId="0" fontId="9" fillId="0" borderId="8" xfId="0" applyNumberFormat="1" applyFont="1" applyBorder="1" applyAlignment="1">
      <alignment horizontal="center" vertical="center"/>
    </xf>
    <xf numFmtId="0" fontId="4" fillId="0" borderId="8" xfId="0" applyFont="1" applyBorder="1" applyAlignment="1">
      <alignment horizontal="justify"/>
    </xf>
    <xf numFmtId="9" fontId="4" fillId="0" borderId="12" xfId="2" applyFont="1" applyBorder="1" applyAlignment="1">
      <alignment horizontal="center" vertical="center"/>
    </xf>
    <xf numFmtId="2" fontId="4" fillId="2" borderId="13" xfId="0" applyNumberFormat="1" applyFont="1" applyFill="1" applyBorder="1" applyAlignment="1">
      <alignment horizontal="center" vertical="center" wrapText="1"/>
    </xf>
    <xf numFmtId="0" fontId="4" fillId="0" borderId="8" xfId="0" applyFont="1" applyBorder="1" applyAlignment="1">
      <alignment horizontal="justify" wrapText="1"/>
    </xf>
    <xf numFmtId="0" fontId="0" fillId="0" borderId="0" xfId="0" applyBorder="1"/>
    <xf numFmtId="0" fontId="10" fillId="0" borderId="0" xfId="0" applyFont="1" applyAlignment="1">
      <alignment wrapText="1"/>
    </xf>
    <xf numFmtId="164" fontId="0" fillId="0" borderId="0" xfId="1" applyFont="1"/>
    <xf numFmtId="9" fontId="0" fillId="0" borderId="0" xfId="2" applyFont="1"/>
    <xf numFmtId="0" fontId="4" fillId="0" borderId="0" xfId="0" applyFont="1" applyAlignment="1">
      <alignment vertical="top" wrapText="1"/>
    </xf>
    <xf numFmtId="0" fontId="6" fillId="0" borderId="0" xfId="0" applyFont="1" applyAlignment="1"/>
    <xf numFmtId="0" fontId="7" fillId="0" borderId="0" xfId="0" applyFont="1"/>
    <xf numFmtId="0" fontId="4" fillId="0" borderId="0" xfId="0" applyFont="1" applyAlignment="1">
      <alignment vertical="top" wrapText="1"/>
    </xf>
    <xf numFmtId="0" fontId="6" fillId="0" borderId="1" xfId="0" applyFont="1" applyBorder="1" applyAlignment="1">
      <alignment horizontal="center" vertical="top" wrapText="1"/>
    </xf>
    <xf numFmtId="0" fontId="1" fillId="0" borderId="11" xfId="0" applyFont="1" applyBorder="1" applyAlignment="1">
      <alignment horizontal="justify" vertical="top" wrapText="1"/>
    </xf>
    <xf numFmtId="0" fontId="1" fillId="0" borderId="4" xfId="0" applyFont="1" applyBorder="1" applyAlignment="1">
      <alignment horizontal="justify" vertical="top" wrapText="1"/>
    </xf>
    <xf numFmtId="0" fontId="1" fillId="0" borderId="12" xfId="0" applyFont="1" applyBorder="1" applyAlignment="1">
      <alignment horizontal="justify" vertical="top" wrapText="1"/>
    </xf>
    <xf numFmtId="0" fontId="1" fillId="0" borderId="10" xfId="0" applyFont="1" applyBorder="1" applyAlignment="1">
      <alignment horizontal="justify" vertical="top" wrapText="1"/>
    </xf>
    <xf numFmtId="0" fontId="1" fillId="0" borderId="1" xfId="0" applyFont="1" applyBorder="1" applyAlignment="1">
      <alignment horizontal="justify" vertical="top" wrapText="1"/>
    </xf>
    <xf numFmtId="0" fontId="1" fillId="0" borderId="7" xfId="0" applyFont="1" applyBorder="1" applyAlignment="1">
      <alignment horizontal="justify" vertical="top" wrapText="1"/>
    </xf>
    <xf numFmtId="0" fontId="1" fillId="0" borderId="20" xfId="0" applyFont="1" applyBorder="1" applyAlignment="1">
      <alignment horizontal="justify" vertical="top" wrapText="1"/>
    </xf>
    <xf numFmtId="0" fontId="1" fillId="0" borderId="6" xfId="0" applyFont="1" applyFill="1" applyBorder="1" applyAlignment="1">
      <alignment horizontal="justify" vertical="top" wrapText="1"/>
    </xf>
    <xf numFmtId="0" fontId="1" fillId="0" borderId="21" xfId="0" applyFont="1" applyBorder="1" applyAlignment="1">
      <alignment horizontal="justify" vertical="top" wrapText="1"/>
    </xf>
    <xf numFmtId="0" fontId="1" fillId="0" borderId="22" xfId="0" applyFont="1" applyBorder="1" applyAlignment="1">
      <alignment horizontal="justify" vertical="top" wrapText="1"/>
    </xf>
    <xf numFmtId="0" fontId="6" fillId="0" borderId="1" xfId="0" applyFont="1" applyFill="1" applyBorder="1" applyAlignment="1">
      <alignment horizontal="center" vertical="top" wrapText="1"/>
    </xf>
    <xf numFmtId="0" fontId="6" fillId="0" borderId="3" xfId="0" applyFont="1" applyFill="1" applyBorder="1" applyAlignment="1">
      <alignment horizontal="center" vertical="top" wrapText="1"/>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4" fillId="0" borderId="8" xfId="0" applyFont="1" applyBorder="1" applyAlignment="1">
      <alignment horizontal="center"/>
    </xf>
    <xf numFmtId="10" fontId="4" fillId="0" borderId="12" xfId="2" applyNumberFormat="1" applyFont="1" applyBorder="1" applyAlignment="1">
      <alignment horizontal="center" vertical="center"/>
    </xf>
    <xf numFmtId="2" fontId="4" fillId="0" borderId="8" xfId="0" applyNumberFormat="1" applyFont="1" applyBorder="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wrapText="1"/>
    </xf>
    <xf numFmtId="0" fontId="4" fillId="0" borderId="0" xfId="0" applyFont="1" applyAlignment="1">
      <alignment horizontal="center" vertical="center" wrapText="1"/>
    </xf>
    <xf numFmtId="0" fontId="1" fillId="0" borderId="14" xfId="0" applyFont="1" applyFill="1" applyBorder="1" applyAlignment="1">
      <alignment horizontal="justify" vertical="top" wrapText="1"/>
    </xf>
    <xf numFmtId="0" fontId="1" fillId="0" borderId="8" xfId="0" applyFont="1" applyBorder="1" applyAlignment="1">
      <alignment horizontal="justify" vertical="top"/>
    </xf>
    <xf numFmtId="0" fontId="1" fillId="0" borderId="23" xfId="0" applyFont="1" applyFill="1" applyBorder="1" applyAlignment="1">
      <alignment horizontal="justify" vertical="top" wrapText="1"/>
    </xf>
    <xf numFmtId="0" fontId="4" fillId="0" borderId="12" xfId="0" applyNumberFormat="1" applyFont="1" applyBorder="1" applyAlignment="1">
      <alignment horizontal="center" vertical="center"/>
    </xf>
    <xf numFmtId="0" fontId="9" fillId="0" borderId="12" xfId="0" applyNumberFormat="1" applyFont="1" applyBorder="1" applyAlignment="1">
      <alignment horizontal="center" vertical="center"/>
    </xf>
    <xf numFmtId="0" fontId="4" fillId="0" borderId="12" xfId="0" applyFont="1" applyBorder="1" applyAlignment="1">
      <alignment horizontal="center" vertical="center"/>
    </xf>
    <xf numFmtId="2" fontId="4" fillId="2" borderId="11" xfId="0" applyNumberFormat="1" applyFont="1" applyFill="1" applyBorder="1" applyAlignment="1">
      <alignment horizontal="center" vertical="center" wrapText="1"/>
    </xf>
    <xf numFmtId="0" fontId="4" fillId="0" borderId="0" xfId="0" applyFont="1" applyAlignment="1"/>
    <xf numFmtId="0" fontId="1" fillId="3" borderId="8" xfId="0" applyFont="1" applyFill="1" applyBorder="1" applyAlignment="1">
      <alignment horizontal="justify" vertical="top"/>
    </xf>
    <xf numFmtId="0" fontId="1" fillId="3" borderId="14" xfId="0" applyFont="1" applyFill="1" applyBorder="1" applyAlignment="1">
      <alignment horizontal="justify" vertical="top" wrapText="1"/>
    </xf>
    <xf numFmtId="0" fontId="4" fillId="3" borderId="8" xfId="0" applyNumberFormat="1" applyFont="1" applyFill="1" applyBorder="1" applyAlignment="1">
      <alignment horizontal="center" vertical="center"/>
    </xf>
    <xf numFmtId="0" fontId="4" fillId="3" borderId="8" xfId="0" applyNumberFormat="1" applyFont="1" applyFill="1" applyBorder="1" applyAlignment="1">
      <alignment horizontal="center" vertical="center" wrapText="1"/>
    </xf>
    <xf numFmtId="0" fontId="4" fillId="3" borderId="8" xfId="0" applyFont="1" applyFill="1" applyBorder="1" applyAlignment="1">
      <alignment horizontal="center" vertical="center" wrapText="1"/>
    </xf>
    <xf numFmtId="9" fontId="4" fillId="3" borderId="12" xfId="2"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1" fillId="3" borderId="12" xfId="0" applyFont="1" applyFill="1" applyBorder="1" applyAlignment="1">
      <alignment horizontal="justify" vertical="top" wrapText="1"/>
    </xf>
    <xf numFmtId="9" fontId="1" fillId="3" borderId="6" xfId="2" applyFont="1" applyFill="1" applyBorder="1" applyAlignment="1">
      <alignment horizontal="center" vertical="center" wrapText="1"/>
    </xf>
    <xf numFmtId="9" fontId="1" fillId="3" borderId="12" xfId="2" applyFont="1" applyFill="1" applyBorder="1" applyAlignment="1">
      <alignment horizontal="center" vertical="center" wrapText="1"/>
    </xf>
    <xf numFmtId="0" fontId="0" fillId="3" borderId="0" xfId="0" applyFill="1" applyBorder="1"/>
    <xf numFmtId="0" fontId="0" fillId="3" borderId="0" xfId="0" applyFill="1"/>
    <xf numFmtId="9" fontId="4" fillId="0" borderId="12" xfId="2" applyFont="1" applyBorder="1" applyAlignment="1">
      <alignment horizontal="center" vertical="center" wrapText="1"/>
    </xf>
    <xf numFmtId="9" fontId="4" fillId="0" borderId="13" xfId="2" applyFont="1" applyBorder="1" applyAlignment="1">
      <alignment horizontal="center" vertical="center" wrapText="1"/>
    </xf>
    <xf numFmtId="9" fontId="4" fillId="0" borderId="8" xfId="2" applyFont="1" applyBorder="1" applyAlignment="1">
      <alignment horizontal="center" vertical="center" wrapText="1"/>
    </xf>
    <xf numFmtId="10" fontId="4" fillId="0" borderId="8" xfId="2" applyNumberFormat="1" applyFont="1" applyBorder="1" applyAlignment="1">
      <alignment horizontal="center" vertic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4" fillId="0" borderId="0" xfId="0" applyFont="1" applyAlignment="1">
      <alignment horizontal="left"/>
    </xf>
    <xf numFmtId="0" fontId="5" fillId="0" borderId="0" xfId="0" applyFont="1" applyAlignment="1">
      <alignment horizontal="left"/>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1" xfId="0" applyFont="1" applyBorder="1" applyAlignment="1">
      <alignment horizontal="center" vertical="top" wrapText="1"/>
    </xf>
    <xf numFmtId="0" fontId="6" fillId="0" borderId="6" xfId="0" applyFont="1" applyBorder="1" applyAlignment="1">
      <alignment horizontal="center" vertical="top" wrapText="1"/>
    </xf>
    <xf numFmtId="0" fontId="6" fillId="0" borderId="8" xfId="0" applyFont="1" applyBorder="1" applyAlignment="1">
      <alignment horizontal="center" vertical="top"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vertical="top" wrapText="1"/>
    </xf>
    <xf numFmtId="0" fontId="11" fillId="0" borderId="0" xfId="0" applyFont="1" applyAlignment="1">
      <alignment horizontal="left" vertical="top" wrapText="1"/>
    </xf>
    <xf numFmtId="0" fontId="4" fillId="0" borderId="1" xfId="0" applyFont="1" applyBorder="1" applyAlignment="1">
      <alignment horizontal="center" vertical="top" wrapText="1"/>
    </xf>
    <xf numFmtId="0" fontId="4" fillId="0" borderId="6" xfId="0" applyFont="1" applyBorder="1" applyAlignment="1">
      <alignment horizontal="center" vertical="top" wrapText="1"/>
    </xf>
    <xf numFmtId="0" fontId="0" fillId="0" borderId="14" xfId="0" applyBorder="1" applyAlignment="1">
      <alignment horizontal="center"/>
    </xf>
    <xf numFmtId="0" fontId="6" fillId="0" borderId="0" xfId="0" applyFont="1" applyAlignment="1">
      <alignment horizontal="center"/>
    </xf>
    <xf numFmtId="0" fontId="7" fillId="0" borderId="0" xfId="0" applyFont="1" applyAlignment="1">
      <alignment horizontal="left" wrapText="1"/>
    </xf>
    <xf numFmtId="0" fontId="0" fillId="0" borderId="16" xfId="0" applyBorder="1" applyAlignment="1">
      <alignment horizontal="center"/>
    </xf>
    <xf numFmtId="0" fontId="0" fillId="0" borderId="15" xfId="0" applyBorder="1" applyAlignment="1">
      <alignment horizontal="center"/>
    </xf>
    <xf numFmtId="0" fontId="0" fillId="0" borderId="17"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0" fillId="0" borderId="19" xfId="0" applyBorder="1" applyAlignment="1">
      <alignment horizontal="center"/>
    </xf>
    <xf numFmtId="0" fontId="5" fillId="0" borderId="0" xfId="0" applyFont="1" applyAlignment="1">
      <alignment horizontal="center"/>
    </xf>
    <xf numFmtId="0" fontId="0" fillId="0" borderId="14" xfId="0" applyBorder="1" applyAlignment="1">
      <alignment horizontal="center" wrapText="1"/>
    </xf>
  </cellXfs>
  <cellStyles count="3">
    <cellStyle name="Millares" xfId="1" builtinId="3"/>
    <cellStyle name="Normal" xfId="0" builtinId="0"/>
    <cellStyle name="Porcentual"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P45"/>
  <sheetViews>
    <sheetView tabSelected="1" zoomScaleNormal="100" workbookViewId="0">
      <selection activeCell="C12" sqref="C12"/>
    </sheetView>
  </sheetViews>
  <sheetFormatPr baseColWidth="10" defaultRowHeight="12.75"/>
  <cols>
    <col min="1" max="1" width="16.140625" customWidth="1"/>
    <col min="2" max="2" width="16" customWidth="1"/>
    <col min="3" max="3" width="18.7109375" customWidth="1"/>
    <col min="4" max="4" width="21.5703125" customWidth="1"/>
    <col min="5" max="5" width="6.42578125" customWidth="1"/>
    <col min="6" max="6" width="6.5703125" customWidth="1"/>
    <col min="7" max="7" width="7" customWidth="1"/>
    <col min="8" max="8" width="6.42578125" customWidth="1"/>
    <col min="9" max="9" width="15.7109375" customWidth="1"/>
    <col min="10" max="10" width="13" customWidth="1"/>
    <col min="11" max="11" width="14.28515625" customWidth="1"/>
    <col min="12" max="12" width="20" style="46" customWidth="1"/>
    <col min="13" max="13" width="31" customWidth="1"/>
  </cols>
  <sheetData>
    <row r="1" spans="1:16" ht="26.25" customHeight="1">
      <c r="A1" s="1" t="s">
        <v>0</v>
      </c>
      <c r="B1" s="1"/>
      <c r="C1" s="1"/>
    </row>
    <row r="2" spans="1:16" ht="15.75" customHeight="1">
      <c r="A2" s="2" t="s">
        <v>83</v>
      </c>
    </row>
    <row r="3" spans="1:16" ht="15.75" customHeight="1">
      <c r="A3" s="2" t="s">
        <v>91</v>
      </c>
    </row>
    <row r="4" spans="1:16" ht="13.5" customHeight="1">
      <c r="A4" s="3"/>
    </row>
    <row r="5" spans="1:16" ht="15.75" customHeight="1">
      <c r="A5" s="84" t="s">
        <v>92</v>
      </c>
      <c r="B5" s="85"/>
      <c r="C5" s="85"/>
      <c r="D5" s="85"/>
      <c r="E5" s="85"/>
      <c r="F5" s="85"/>
      <c r="G5" s="85"/>
      <c r="H5" s="85"/>
      <c r="I5" s="85"/>
      <c r="J5" s="85"/>
      <c r="K5" s="85"/>
      <c r="L5" s="85"/>
      <c r="M5" s="85"/>
      <c r="N5" s="85"/>
      <c r="O5" s="85"/>
      <c r="P5" s="85"/>
    </row>
    <row r="6" spans="1:16" ht="15.75" customHeight="1">
      <c r="A6" s="85"/>
      <c r="B6" s="85"/>
      <c r="C6" s="85"/>
      <c r="D6" s="85"/>
      <c r="E6" s="85"/>
      <c r="F6" s="85"/>
      <c r="G6" s="85"/>
      <c r="H6" s="85"/>
      <c r="I6" s="85"/>
      <c r="J6" s="85"/>
      <c r="K6" s="85"/>
      <c r="L6" s="85"/>
      <c r="M6" s="85"/>
      <c r="N6" s="85"/>
      <c r="O6" s="85"/>
      <c r="P6" s="85"/>
    </row>
    <row r="7" spans="1:16" ht="15.75" thickBot="1">
      <c r="A7" s="4"/>
    </row>
    <row r="8" spans="1:16" ht="39" thickBot="1">
      <c r="A8" s="5" t="s">
        <v>1</v>
      </c>
      <c r="B8" s="5" t="s">
        <v>2</v>
      </c>
      <c r="C8" s="5" t="s">
        <v>3</v>
      </c>
      <c r="D8" s="5" t="s">
        <v>4</v>
      </c>
      <c r="E8" s="86" t="s">
        <v>5</v>
      </c>
      <c r="F8" s="87"/>
      <c r="G8" s="88"/>
      <c r="H8" s="5" t="s">
        <v>6</v>
      </c>
      <c r="I8" s="86" t="s">
        <v>7</v>
      </c>
      <c r="J8" s="87"/>
      <c r="K8" s="86" t="s">
        <v>36</v>
      </c>
      <c r="L8" s="88"/>
      <c r="M8" s="89" t="s">
        <v>8</v>
      </c>
    </row>
    <row r="9" spans="1:16" ht="13.5" thickBot="1">
      <c r="A9" s="6" t="s">
        <v>9</v>
      </c>
      <c r="B9" s="7" t="s">
        <v>10</v>
      </c>
      <c r="C9" s="8" t="s">
        <v>11</v>
      </c>
      <c r="D9" s="8" t="s">
        <v>12</v>
      </c>
      <c r="E9" s="92" t="s">
        <v>13</v>
      </c>
      <c r="F9" s="93"/>
      <c r="G9" s="93"/>
      <c r="H9" s="9" t="s">
        <v>14</v>
      </c>
      <c r="I9" s="89" t="s">
        <v>15</v>
      </c>
      <c r="J9" s="89" t="s">
        <v>16</v>
      </c>
      <c r="K9" s="89" t="s">
        <v>17</v>
      </c>
      <c r="L9" s="94" t="s">
        <v>18</v>
      </c>
      <c r="M9" s="90"/>
    </row>
    <row r="10" spans="1:16" ht="26.25" customHeight="1" thickBot="1">
      <c r="A10" s="10"/>
      <c r="B10" s="11"/>
      <c r="C10" s="12"/>
      <c r="D10" s="13"/>
      <c r="E10" s="39">
        <v>2012</v>
      </c>
      <c r="F10" s="40">
        <v>2013</v>
      </c>
      <c r="G10" s="39">
        <v>2014</v>
      </c>
      <c r="H10" s="39">
        <v>2015</v>
      </c>
      <c r="I10" s="90"/>
      <c r="J10" s="90"/>
      <c r="K10" s="91"/>
      <c r="L10" s="95"/>
      <c r="M10" s="91"/>
    </row>
    <row r="11" spans="1:16" ht="15" customHeight="1" thickBot="1">
      <c r="A11" s="73"/>
      <c r="B11" s="74"/>
      <c r="C11" s="74"/>
      <c r="D11" s="74"/>
      <c r="E11" s="74"/>
      <c r="F11" s="74"/>
      <c r="G11" s="74"/>
      <c r="H11" s="74"/>
      <c r="I11" s="74"/>
      <c r="J11" s="74"/>
      <c r="K11" s="74"/>
      <c r="L11" s="74"/>
      <c r="M11" s="75"/>
    </row>
    <row r="12" spans="1:16" ht="93" customHeight="1" thickBot="1">
      <c r="A12" s="78" t="s">
        <v>41</v>
      </c>
      <c r="B12" s="81" t="s">
        <v>42</v>
      </c>
      <c r="C12" s="29" t="s">
        <v>43</v>
      </c>
      <c r="D12" s="31" t="s">
        <v>46</v>
      </c>
      <c r="E12" s="14">
        <v>90</v>
      </c>
      <c r="F12" s="14">
        <v>95</v>
      </c>
      <c r="G12" s="14">
        <v>97</v>
      </c>
      <c r="H12" s="15">
        <v>98</v>
      </c>
      <c r="I12" s="41" t="s">
        <v>63</v>
      </c>
      <c r="J12" s="14">
        <f>(52/52)*100</f>
        <v>100</v>
      </c>
      <c r="K12" s="17">
        <f>J12/H12</f>
        <v>1.0204081632653061</v>
      </c>
      <c r="L12" s="18" t="str">
        <f>(IF(K12&gt;=95%,"meta cumplida",IF(K12&lt;95%,"Meta no cumplida")))</f>
        <v>meta cumplida</v>
      </c>
      <c r="M12" s="31" t="s">
        <v>49</v>
      </c>
    </row>
    <row r="13" spans="1:16" ht="77.25" customHeight="1" thickBot="1">
      <c r="A13" s="80"/>
      <c r="B13" s="82"/>
      <c r="C13" s="29" t="s">
        <v>44</v>
      </c>
      <c r="D13" s="32" t="s">
        <v>47</v>
      </c>
      <c r="E13" s="14">
        <v>100</v>
      </c>
      <c r="F13" s="14">
        <v>100</v>
      </c>
      <c r="G13" s="14">
        <v>100</v>
      </c>
      <c r="H13" s="14">
        <v>100</v>
      </c>
      <c r="I13" s="42" t="s">
        <v>64</v>
      </c>
      <c r="J13" s="14">
        <f>(156548/156548)*100</f>
        <v>100</v>
      </c>
      <c r="K13" s="17">
        <f t="shared" ref="K13:K19" si="0">J13/H13</f>
        <v>1</v>
      </c>
      <c r="L13" s="18" t="str">
        <f t="shared" ref="L13:L15" si="1">(IF(K13&gt;=95%,"meta cumplida",IF(K13&lt;95%,"Meta no cumplida")))</f>
        <v>meta cumplida</v>
      </c>
      <c r="M13" s="31" t="s">
        <v>50</v>
      </c>
    </row>
    <row r="14" spans="1:16" ht="153.75" thickBot="1">
      <c r="A14" s="19"/>
      <c r="B14" s="82"/>
      <c r="C14" s="30" t="s">
        <v>45</v>
      </c>
      <c r="D14" s="33" t="s">
        <v>48</v>
      </c>
      <c r="E14" s="14"/>
      <c r="F14" s="14">
        <v>85</v>
      </c>
      <c r="G14" s="14">
        <v>87.5</v>
      </c>
      <c r="H14" s="15">
        <v>89</v>
      </c>
      <c r="I14" s="16"/>
      <c r="J14" s="14">
        <v>96.97</v>
      </c>
      <c r="K14" s="17">
        <f t="shared" si="0"/>
        <v>1.0895505617977528</v>
      </c>
      <c r="L14" s="18" t="str">
        <f t="shared" si="1"/>
        <v>meta cumplida</v>
      </c>
      <c r="M14" s="31" t="s">
        <v>51</v>
      </c>
    </row>
    <row r="15" spans="1:16" ht="141" thickBot="1">
      <c r="A15" s="78" t="s">
        <v>52</v>
      </c>
      <c r="B15" s="82"/>
      <c r="C15" s="29" t="s">
        <v>53</v>
      </c>
      <c r="D15" s="31" t="s">
        <v>54</v>
      </c>
      <c r="E15" s="41">
        <v>100</v>
      </c>
      <c r="F15" s="41">
        <v>100</v>
      </c>
      <c r="G15" s="41">
        <v>100</v>
      </c>
      <c r="H15" s="41">
        <v>100</v>
      </c>
      <c r="I15" s="41" t="s">
        <v>65</v>
      </c>
      <c r="J15" s="45">
        <f>(202/174)*100</f>
        <v>116.0919540229885</v>
      </c>
      <c r="K15" s="44">
        <f t="shared" si="0"/>
        <v>1.1609195402298851</v>
      </c>
      <c r="L15" s="18" t="str">
        <f t="shared" si="1"/>
        <v>meta cumplida</v>
      </c>
      <c r="M15" s="38" t="s">
        <v>95</v>
      </c>
      <c r="N15" s="20"/>
      <c r="O15" s="20"/>
    </row>
    <row r="16" spans="1:16" ht="204.75" thickBot="1">
      <c r="A16" s="79"/>
      <c r="B16" s="82"/>
      <c r="C16" s="34" t="s">
        <v>55</v>
      </c>
      <c r="D16" s="33" t="s">
        <v>56</v>
      </c>
      <c r="E16" s="41">
        <v>100</v>
      </c>
      <c r="F16" s="41">
        <v>100</v>
      </c>
      <c r="G16" s="41">
        <v>100</v>
      </c>
      <c r="H16" s="41">
        <v>100</v>
      </c>
      <c r="I16" s="41" t="s">
        <v>93</v>
      </c>
      <c r="J16" s="45">
        <f>(16.95/17)*100</f>
        <v>99.705882352941174</v>
      </c>
      <c r="K16" s="44">
        <f t="shared" si="0"/>
        <v>0.99705882352941178</v>
      </c>
      <c r="L16" s="18" t="str">
        <f>(IF(K16&gt;=95%,"meta cumplida",IF(K16&lt;95%,"Meta no cumplida")))</f>
        <v>meta cumplida</v>
      </c>
      <c r="M16" s="38" t="s">
        <v>96</v>
      </c>
      <c r="N16" s="20"/>
      <c r="O16" s="20"/>
    </row>
    <row r="17" spans="1:15" ht="64.5" thickBot="1">
      <c r="A17" s="79"/>
      <c r="B17" s="82"/>
      <c r="C17" s="31" t="s">
        <v>57</v>
      </c>
      <c r="D17" s="31" t="s">
        <v>58</v>
      </c>
      <c r="E17" s="41">
        <v>50</v>
      </c>
      <c r="F17" s="41">
        <v>60</v>
      </c>
      <c r="G17" s="41">
        <v>70</v>
      </c>
      <c r="H17" s="41">
        <v>70</v>
      </c>
      <c r="I17" s="42" t="s">
        <v>94</v>
      </c>
      <c r="J17" s="45">
        <f>(176897/178928)*100</f>
        <v>98.864906554591798</v>
      </c>
      <c r="K17" s="44">
        <f t="shared" si="0"/>
        <v>1.4123558079227401</v>
      </c>
      <c r="L17" s="18" t="str">
        <f>(IF(K17&gt;=95%,"meta cumplida",IF(K17&lt;95%,"Meta no cumplida")))</f>
        <v>meta cumplida</v>
      </c>
      <c r="M17" s="38" t="s">
        <v>97</v>
      </c>
      <c r="N17" s="20"/>
      <c r="O17" s="20"/>
    </row>
    <row r="18" spans="1:15" ht="153.75" thickBot="1">
      <c r="A18" s="79"/>
      <c r="B18" s="82"/>
      <c r="C18" s="35" t="s">
        <v>59</v>
      </c>
      <c r="D18" s="36" t="s">
        <v>60</v>
      </c>
      <c r="E18" s="16"/>
      <c r="F18" s="16"/>
      <c r="G18" s="43"/>
      <c r="H18" s="41">
        <v>13</v>
      </c>
      <c r="I18" s="41" t="s">
        <v>66</v>
      </c>
      <c r="J18" s="45">
        <v>11</v>
      </c>
      <c r="K18" s="44">
        <f t="shared" si="0"/>
        <v>0.84615384615384615</v>
      </c>
      <c r="L18" s="18" t="str">
        <f t="shared" ref="L18:L19" si="2">(IF(K18&gt;=95%,"meta cumplida",IF(K18&lt;95%,"Meta no cumplida")))</f>
        <v>Meta no cumplida</v>
      </c>
      <c r="M18" s="38" t="s">
        <v>98</v>
      </c>
      <c r="N18" s="20"/>
      <c r="O18" s="20"/>
    </row>
    <row r="19" spans="1:15" ht="153.75" thickBot="1">
      <c r="A19" s="80"/>
      <c r="B19" s="83"/>
      <c r="C19" s="37" t="s">
        <v>61</v>
      </c>
      <c r="D19" s="31" t="s">
        <v>62</v>
      </c>
      <c r="E19" s="16"/>
      <c r="F19" s="16"/>
      <c r="G19" s="43"/>
      <c r="H19" s="41">
        <v>580</v>
      </c>
      <c r="I19" s="41">
        <v>1781</v>
      </c>
      <c r="J19" s="45">
        <v>1781</v>
      </c>
      <c r="K19" s="44">
        <f t="shared" si="0"/>
        <v>3.0706896551724139</v>
      </c>
      <c r="L19" s="18" t="str">
        <f t="shared" si="2"/>
        <v>meta cumplida</v>
      </c>
      <c r="M19" s="38" t="s">
        <v>98</v>
      </c>
      <c r="N19" s="20"/>
      <c r="O19" s="20"/>
    </row>
    <row r="20" spans="1:15">
      <c r="A20" s="21"/>
      <c r="B20" s="21"/>
      <c r="C20" s="21"/>
      <c r="D20" s="21"/>
      <c r="E20" s="21"/>
      <c r="F20" s="21"/>
      <c r="G20" s="21"/>
      <c r="H20" s="21"/>
      <c r="I20" s="21"/>
      <c r="J20" s="21"/>
      <c r="K20" s="21"/>
      <c r="L20" s="47"/>
    </row>
    <row r="21" spans="1:15" ht="14.25">
      <c r="A21" s="3"/>
    </row>
    <row r="22" spans="1:15" ht="14.25">
      <c r="A22" s="76" t="s">
        <v>109</v>
      </c>
      <c r="B22" s="76"/>
      <c r="C22" s="76"/>
      <c r="D22" s="76"/>
      <c r="E22" s="76"/>
      <c r="F22" s="76"/>
    </row>
    <row r="23" spans="1:15" ht="14.25">
      <c r="A23" s="3"/>
      <c r="J23" s="22"/>
      <c r="K23" s="23"/>
    </row>
    <row r="24" spans="1:15" ht="14.25">
      <c r="A24" s="76" t="s">
        <v>110</v>
      </c>
      <c r="B24" s="76"/>
      <c r="C24" s="76"/>
    </row>
    <row r="25" spans="1:15" ht="14.25">
      <c r="A25" s="3"/>
    </row>
    <row r="26" spans="1:15" ht="14.25">
      <c r="A26" s="56" t="s">
        <v>111</v>
      </c>
      <c r="B26" s="56"/>
      <c r="C26" s="56"/>
      <c r="F26" s="56" t="s">
        <v>108</v>
      </c>
      <c r="G26" s="56"/>
      <c r="H26" s="56"/>
    </row>
    <row r="27" spans="1:15" ht="15">
      <c r="A27" s="4"/>
    </row>
    <row r="28" spans="1:15" ht="15">
      <c r="A28" s="4"/>
    </row>
    <row r="29" spans="1:15" ht="15">
      <c r="A29" s="77" t="s">
        <v>19</v>
      </c>
      <c r="B29" s="77"/>
      <c r="C29" s="77"/>
      <c r="D29" s="77"/>
      <c r="E29" s="77"/>
      <c r="F29" s="77"/>
      <c r="G29" s="77"/>
      <c r="H29" s="77"/>
      <c r="I29" s="77"/>
      <c r="J29" s="77"/>
      <c r="K29" s="77"/>
      <c r="L29" s="77"/>
    </row>
    <row r="30" spans="1:15" ht="14.25">
      <c r="A30" s="3"/>
    </row>
    <row r="31" spans="1:15" ht="35.25" customHeight="1">
      <c r="A31" s="96" t="s">
        <v>40</v>
      </c>
      <c r="B31" s="96"/>
      <c r="C31" s="96"/>
      <c r="D31" s="96"/>
      <c r="E31" s="96"/>
      <c r="F31" s="96"/>
      <c r="G31" s="96"/>
      <c r="H31" s="96"/>
      <c r="I31" s="96"/>
      <c r="J31" s="96"/>
      <c r="K31" s="96"/>
      <c r="L31" s="96"/>
    </row>
    <row r="32" spans="1:15" ht="14.25">
      <c r="A32" s="3"/>
    </row>
    <row r="33" spans="1:13" ht="14.25">
      <c r="A33" s="96" t="s">
        <v>20</v>
      </c>
      <c r="B33" s="96"/>
      <c r="C33" s="96"/>
      <c r="D33" s="96"/>
      <c r="E33" s="96"/>
      <c r="F33" s="96"/>
      <c r="G33" s="96"/>
      <c r="H33" s="96"/>
      <c r="I33" s="96"/>
      <c r="J33" s="96"/>
      <c r="K33" s="96"/>
      <c r="L33" s="96"/>
    </row>
    <row r="34" spans="1:13" ht="14.25">
      <c r="A34" s="3"/>
    </row>
    <row r="35" spans="1:13" ht="30" customHeight="1">
      <c r="A35" s="96" t="s">
        <v>21</v>
      </c>
      <c r="B35" s="96"/>
      <c r="C35" s="96"/>
      <c r="D35" s="96"/>
      <c r="E35" s="96"/>
      <c r="F35" s="96"/>
      <c r="G35" s="96"/>
      <c r="H35" s="96"/>
      <c r="I35" s="96"/>
      <c r="J35" s="96"/>
      <c r="K35" s="96"/>
      <c r="L35" s="96"/>
    </row>
    <row r="36" spans="1:13" ht="14.25">
      <c r="A36" s="3"/>
    </row>
    <row r="37" spans="1:13" ht="14.25" customHeight="1">
      <c r="A37" s="97" t="s">
        <v>22</v>
      </c>
      <c r="B37" s="97"/>
      <c r="C37" s="97"/>
      <c r="D37" s="97"/>
      <c r="E37" s="97"/>
      <c r="F37" s="97"/>
      <c r="G37" s="97"/>
      <c r="H37" s="97"/>
      <c r="I37" s="97"/>
      <c r="J37" s="97"/>
      <c r="K37" s="97"/>
      <c r="L37" s="97"/>
    </row>
    <row r="38" spans="1:13" ht="18.75" customHeight="1">
      <c r="A38" s="24"/>
      <c r="B38" s="24"/>
      <c r="C38" s="24"/>
      <c r="D38" s="24"/>
      <c r="E38" s="24"/>
      <c r="F38" s="24"/>
      <c r="G38" s="24"/>
      <c r="H38" s="24"/>
      <c r="I38" s="24"/>
      <c r="J38" s="24"/>
      <c r="K38" s="24"/>
      <c r="L38" s="48"/>
    </row>
    <row r="39" spans="1:13" ht="45" customHeight="1">
      <c r="A39" s="98" t="s">
        <v>23</v>
      </c>
      <c r="B39" s="98"/>
      <c r="C39" s="98"/>
      <c r="D39" s="98"/>
      <c r="E39" s="98"/>
      <c r="F39" s="98"/>
      <c r="G39" s="98"/>
      <c r="H39" s="98"/>
      <c r="I39" s="98"/>
      <c r="J39" s="98"/>
      <c r="K39" s="98"/>
      <c r="L39" s="98"/>
      <c r="M39" s="98"/>
    </row>
    <row r="40" spans="1:13" ht="14.25">
      <c r="A40" s="3"/>
    </row>
    <row r="41" spans="1:13" ht="43.5" customHeight="1">
      <c r="A41" s="96" t="s">
        <v>37</v>
      </c>
      <c r="B41" s="96"/>
      <c r="C41" s="96"/>
      <c r="D41" s="96"/>
      <c r="E41" s="96"/>
      <c r="F41" s="96"/>
      <c r="G41" s="96"/>
      <c r="H41" s="96"/>
      <c r="I41" s="96"/>
      <c r="J41" s="96"/>
      <c r="K41" s="96"/>
      <c r="L41" s="96"/>
    </row>
    <row r="42" spans="1:13" ht="36" customHeight="1">
      <c r="A42" s="96" t="s">
        <v>24</v>
      </c>
      <c r="B42" s="96"/>
      <c r="C42" s="96"/>
      <c r="D42" s="96"/>
      <c r="E42" s="96"/>
      <c r="F42" s="96"/>
      <c r="G42" s="96"/>
      <c r="H42" s="96"/>
      <c r="I42" s="96"/>
      <c r="J42" s="96"/>
      <c r="K42" s="96"/>
      <c r="L42" s="96"/>
    </row>
    <row r="43" spans="1:13" ht="61.5" customHeight="1">
      <c r="A43" s="96" t="s">
        <v>38</v>
      </c>
      <c r="B43" s="96"/>
      <c r="C43" s="96"/>
      <c r="D43" s="96"/>
      <c r="E43" s="96"/>
      <c r="F43" s="96"/>
      <c r="G43" s="96"/>
      <c r="H43" s="96"/>
      <c r="I43" s="96"/>
      <c r="J43" s="96"/>
      <c r="K43" s="96"/>
      <c r="L43" s="96"/>
    </row>
    <row r="44" spans="1:13" ht="49.5" customHeight="1">
      <c r="A44" s="96" t="s">
        <v>39</v>
      </c>
      <c r="B44" s="96"/>
      <c r="C44" s="96"/>
      <c r="D44" s="96"/>
      <c r="E44" s="96"/>
      <c r="F44" s="96"/>
      <c r="G44" s="96"/>
      <c r="H44" s="96"/>
      <c r="I44" s="96"/>
      <c r="J44" s="96"/>
      <c r="K44" s="96"/>
      <c r="L44" s="96"/>
    </row>
    <row r="45" spans="1:13" ht="33" customHeight="1">
      <c r="A45" s="96" t="s">
        <v>25</v>
      </c>
      <c r="B45" s="96"/>
      <c r="C45" s="96"/>
      <c r="D45" s="96"/>
      <c r="E45" s="96"/>
      <c r="F45" s="96"/>
      <c r="G45" s="96"/>
      <c r="H45" s="96"/>
      <c r="I45" s="96"/>
      <c r="J45" s="96"/>
      <c r="K45" s="96"/>
      <c r="L45" s="96"/>
    </row>
  </sheetData>
  <sheetProtection formatRows="0"/>
  <protectedRanges>
    <protectedRange sqref="A20:J27" name="Rango3"/>
    <protectedRange sqref="A12:A14 A15:B19 E12:J19" name="Rango2"/>
    <protectedRange sqref="A1:M6" name="Rango1"/>
    <protectedRange sqref="B12:B14" name="Rango2_1"/>
    <protectedRange sqref="C12" name="Rango2_1_1"/>
    <protectedRange sqref="D12:D14" name="Rango2_2_1"/>
    <protectedRange sqref="M12:M14" name="Rango4_1"/>
    <protectedRange sqref="C15:D15 C17:D18" name="Rango2_3_1"/>
    <protectedRange sqref="C16:D16" name="Rango2_4_1"/>
    <protectedRange sqref="M15:M19" name="Rango4_2"/>
  </protectedRanges>
  <mergeCells count="27">
    <mergeCell ref="A31:L31"/>
    <mergeCell ref="A24:C24"/>
    <mergeCell ref="A45:L45"/>
    <mergeCell ref="A33:L33"/>
    <mergeCell ref="A35:L35"/>
    <mergeCell ref="A37:L37"/>
    <mergeCell ref="A39:M39"/>
    <mergeCell ref="A41:L41"/>
    <mergeCell ref="A42:L42"/>
    <mergeCell ref="A43:L43"/>
    <mergeCell ref="A44:L44"/>
    <mergeCell ref="A5:P6"/>
    <mergeCell ref="E8:G8"/>
    <mergeCell ref="I8:J8"/>
    <mergeCell ref="K8:L8"/>
    <mergeCell ref="M8:M10"/>
    <mergeCell ref="E9:G9"/>
    <mergeCell ref="I9:I10"/>
    <mergeCell ref="J9:J10"/>
    <mergeCell ref="K9:K10"/>
    <mergeCell ref="L9:L10"/>
    <mergeCell ref="A11:M11"/>
    <mergeCell ref="A22:F22"/>
    <mergeCell ref="A29:L29"/>
    <mergeCell ref="A15:A19"/>
    <mergeCell ref="A12:A13"/>
    <mergeCell ref="B12:B19"/>
  </mergeCells>
  <printOptions horizontalCentered="1" verticalCentered="1"/>
  <pageMargins left="0.19685039370078741" right="0.19685039370078741" top="0.19685039370078741" bottom="0.19685039370078741" header="0" footer="0"/>
  <pageSetup paperSize="9" scale="70" orientation="landscape" r:id="rId1"/>
  <headerFooter alignWithMargins="0"/>
  <rowBreaks count="1" manualBreakCount="1">
    <brk id="28" max="16383" man="1"/>
  </rowBreaks>
</worksheet>
</file>

<file path=xl/worksheets/sheet2.xml><?xml version="1.0" encoding="utf-8"?>
<worksheet xmlns="http://schemas.openxmlformats.org/spreadsheetml/2006/main" xmlns:r="http://schemas.openxmlformats.org/officeDocument/2006/relationships">
  <dimension ref="A1:P43"/>
  <sheetViews>
    <sheetView view="pageBreakPreview" topLeftCell="C1" zoomScaleNormal="80" zoomScaleSheetLayoutView="100" workbookViewId="0">
      <selection activeCell="M17" sqref="M17"/>
    </sheetView>
  </sheetViews>
  <sheetFormatPr baseColWidth="10" defaultRowHeight="12.75"/>
  <cols>
    <col min="1" max="1" width="23.42578125" customWidth="1"/>
    <col min="2" max="2" width="16.140625" customWidth="1"/>
    <col min="3" max="3" width="39.5703125" customWidth="1"/>
    <col min="4" max="4" width="23" customWidth="1"/>
    <col min="5" max="5" width="6.42578125" customWidth="1"/>
    <col min="6" max="6" width="6.5703125" customWidth="1"/>
    <col min="7" max="7" width="7" customWidth="1"/>
    <col min="8" max="8" width="11.140625" customWidth="1"/>
    <col min="9" max="9" width="15.7109375" customWidth="1"/>
    <col min="10" max="10" width="13" customWidth="1"/>
    <col min="11" max="11" width="14.28515625" customWidth="1"/>
    <col min="12" max="12" width="20" style="46" customWidth="1"/>
    <col min="13" max="13" width="31" customWidth="1"/>
  </cols>
  <sheetData>
    <row r="1" spans="1:16" ht="26.25" customHeight="1">
      <c r="A1" s="1" t="s">
        <v>0</v>
      </c>
      <c r="B1" s="1"/>
      <c r="C1" s="1"/>
    </row>
    <row r="2" spans="1:16" ht="15.75" customHeight="1">
      <c r="A2" s="2" t="s">
        <v>83</v>
      </c>
    </row>
    <row r="3" spans="1:16" ht="15.75" customHeight="1">
      <c r="A3" s="2" t="s">
        <v>84</v>
      </c>
    </row>
    <row r="4" spans="1:16" ht="13.5" customHeight="1">
      <c r="A4" s="3"/>
    </row>
    <row r="5" spans="1:16" ht="27" customHeight="1">
      <c r="A5" s="84" t="s">
        <v>90</v>
      </c>
      <c r="B5" s="84"/>
      <c r="C5" s="84"/>
      <c r="D5" s="84"/>
      <c r="E5" s="84"/>
      <c r="F5" s="84"/>
      <c r="G5" s="84"/>
      <c r="H5" s="84"/>
      <c r="I5" s="84"/>
      <c r="J5" s="84"/>
      <c r="K5" s="84"/>
      <c r="L5" s="84"/>
      <c r="M5" s="84"/>
      <c r="N5" s="84"/>
      <c r="O5" s="84"/>
      <c r="P5" s="84"/>
    </row>
    <row r="6" spans="1:16" ht="6" customHeight="1">
      <c r="A6" s="84"/>
      <c r="B6" s="84"/>
      <c r="C6" s="84"/>
      <c r="D6" s="84"/>
      <c r="E6" s="84"/>
      <c r="F6" s="84"/>
      <c r="G6" s="84"/>
      <c r="H6" s="84"/>
      <c r="I6" s="84"/>
      <c r="J6" s="84"/>
      <c r="K6" s="84"/>
      <c r="L6" s="84"/>
      <c r="M6" s="84"/>
      <c r="N6" s="84"/>
      <c r="O6" s="84"/>
      <c r="P6" s="84"/>
    </row>
    <row r="7" spans="1:16" ht="15.75" thickBot="1">
      <c r="A7" s="4"/>
    </row>
    <row r="8" spans="1:16" ht="39" thickBot="1">
      <c r="A8" s="28" t="s">
        <v>1</v>
      </c>
      <c r="B8" s="28" t="s">
        <v>2</v>
      </c>
      <c r="C8" s="28" t="s">
        <v>3</v>
      </c>
      <c r="D8" s="28" t="s">
        <v>4</v>
      </c>
      <c r="E8" s="86" t="s">
        <v>5</v>
      </c>
      <c r="F8" s="87"/>
      <c r="G8" s="88"/>
      <c r="H8" s="28" t="s">
        <v>6</v>
      </c>
      <c r="I8" s="86" t="s">
        <v>7</v>
      </c>
      <c r="J8" s="87"/>
      <c r="K8" s="86" t="s">
        <v>36</v>
      </c>
      <c r="L8" s="88"/>
      <c r="M8" s="89" t="s">
        <v>8</v>
      </c>
    </row>
    <row r="9" spans="1:16" ht="13.5" thickBot="1">
      <c r="A9" s="6" t="s">
        <v>9</v>
      </c>
      <c r="B9" s="7" t="s">
        <v>10</v>
      </c>
      <c r="C9" s="8" t="s">
        <v>11</v>
      </c>
      <c r="D9" s="8" t="s">
        <v>12</v>
      </c>
      <c r="E9" s="92" t="s">
        <v>13</v>
      </c>
      <c r="F9" s="93"/>
      <c r="G9" s="93"/>
      <c r="H9" s="9" t="s">
        <v>14</v>
      </c>
      <c r="I9" s="89" t="s">
        <v>15</v>
      </c>
      <c r="J9" s="89" t="s">
        <v>16</v>
      </c>
      <c r="K9" s="89" t="s">
        <v>17</v>
      </c>
      <c r="L9" s="94" t="s">
        <v>18</v>
      </c>
      <c r="M9" s="90"/>
    </row>
    <row r="10" spans="1:16" ht="26.25" customHeight="1" thickBot="1">
      <c r="A10" s="10"/>
      <c r="B10" s="11"/>
      <c r="C10" s="12"/>
      <c r="D10" s="13"/>
      <c r="E10" s="39">
        <v>2012</v>
      </c>
      <c r="F10" s="40">
        <v>2013</v>
      </c>
      <c r="G10" s="39">
        <v>2014</v>
      </c>
      <c r="H10" s="39">
        <v>2015</v>
      </c>
      <c r="I10" s="90"/>
      <c r="J10" s="90"/>
      <c r="K10" s="91"/>
      <c r="L10" s="95"/>
      <c r="M10" s="91"/>
    </row>
    <row r="11" spans="1:16" ht="15" customHeight="1" thickBot="1">
      <c r="A11" s="73"/>
      <c r="B11" s="74"/>
      <c r="C11" s="74"/>
      <c r="D11" s="74"/>
      <c r="E11" s="74"/>
      <c r="F11" s="74"/>
      <c r="G11" s="74"/>
      <c r="H11" s="74"/>
      <c r="I11" s="74"/>
      <c r="J11" s="74"/>
      <c r="K11" s="74"/>
      <c r="L11" s="74"/>
      <c r="M11" s="75"/>
    </row>
    <row r="12" spans="1:16" ht="179.25" customHeight="1" thickBot="1">
      <c r="A12" s="78" t="s">
        <v>67</v>
      </c>
      <c r="B12" s="81" t="s">
        <v>68</v>
      </c>
      <c r="C12" s="51" t="s">
        <v>69</v>
      </c>
      <c r="D12" s="51" t="s">
        <v>70</v>
      </c>
      <c r="E12" s="52">
        <v>100</v>
      </c>
      <c r="F12" s="52">
        <v>100</v>
      </c>
      <c r="G12" s="52">
        <v>100</v>
      </c>
      <c r="H12" s="53">
        <v>100</v>
      </c>
      <c r="I12" s="54" t="s">
        <v>85</v>
      </c>
      <c r="J12" s="52">
        <f>(22/16)*100</f>
        <v>137.5</v>
      </c>
      <c r="K12" s="17">
        <f>J12/H12</f>
        <v>1.375</v>
      </c>
      <c r="L12" s="55" t="str">
        <f>(IF(K12&gt;=95%,"meta cumplida",IF(K12&lt;95%,"Meta no cumplida")))</f>
        <v>meta cumplida</v>
      </c>
      <c r="M12" s="31" t="s">
        <v>99</v>
      </c>
    </row>
    <row r="13" spans="1:16" ht="241.5" customHeight="1" thickBot="1">
      <c r="A13" s="80"/>
      <c r="B13" s="82"/>
      <c r="C13" s="57" t="s">
        <v>71</v>
      </c>
      <c r="D13" s="58" t="s">
        <v>72</v>
      </c>
      <c r="E13" s="59"/>
      <c r="F13" s="59"/>
      <c r="G13" s="59"/>
      <c r="H13" s="60" t="s">
        <v>86</v>
      </c>
      <c r="I13" s="61" t="s">
        <v>103</v>
      </c>
      <c r="J13" s="59">
        <v>80</v>
      </c>
      <c r="K13" s="17">
        <v>0.8</v>
      </c>
      <c r="L13" s="63" t="str">
        <f t="shared" ref="L13:L17" si="0">(IF(K13&gt;=95%,"meta cumplida",IF(K13&lt;95%,"Meta no cumplida")))</f>
        <v>Meta no cumplida</v>
      </c>
      <c r="M13" s="64" t="s">
        <v>102</v>
      </c>
    </row>
    <row r="14" spans="1:16" ht="189" customHeight="1" thickBot="1">
      <c r="A14" s="99" t="s">
        <v>77</v>
      </c>
      <c r="B14" s="82"/>
      <c r="C14" s="49" t="s">
        <v>73</v>
      </c>
      <c r="D14" s="49" t="s">
        <v>74</v>
      </c>
      <c r="E14" s="14">
        <v>100</v>
      </c>
      <c r="F14" s="14">
        <v>100</v>
      </c>
      <c r="G14" s="14">
        <v>100</v>
      </c>
      <c r="H14" s="15">
        <v>100</v>
      </c>
      <c r="I14" s="41" t="s">
        <v>87</v>
      </c>
      <c r="J14" s="45">
        <f>(194/71)*100</f>
        <v>273.23943661971828</v>
      </c>
      <c r="K14" s="17">
        <f t="shared" ref="K14:K15" si="1">J14/H14</f>
        <v>2.7323943661971826</v>
      </c>
      <c r="L14" s="55" t="str">
        <f t="shared" si="0"/>
        <v>meta cumplida</v>
      </c>
      <c r="M14" s="31" t="s">
        <v>100</v>
      </c>
    </row>
    <row r="15" spans="1:16" ht="120" customHeight="1" thickBot="1">
      <c r="A15" s="100"/>
      <c r="B15" s="82"/>
      <c r="C15" s="50" t="s">
        <v>75</v>
      </c>
      <c r="D15" s="49" t="s">
        <v>76</v>
      </c>
      <c r="E15" s="41">
        <v>100</v>
      </c>
      <c r="F15" s="41">
        <v>100</v>
      </c>
      <c r="G15" s="41">
        <v>100</v>
      </c>
      <c r="H15" s="41">
        <v>100</v>
      </c>
      <c r="I15" s="41" t="s">
        <v>88</v>
      </c>
      <c r="J15" s="45">
        <f>(38/44)*100</f>
        <v>86.36363636363636</v>
      </c>
      <c r="K15" s="17">
        <f t="shared" si="1"/>
        <v>0.86363636363636365</v>
      </c>
      <c r="L15" s="55" t="str">
        <f t="shared" si="0"/>
        <v>Meta no cumplida</v>
      </c>
      <c r="M15" s="38" t="s">
        <v>101</v>
      </c>
      <c r="N15" s="20"/>
      <c r="O15" s="20"/>
    </row>
    <row r="16" spans="1:16" s="68" customFormat="1" ht="183" customHeight="1" thickBot="1">
      <c r="A16" s="79" t="s">
        <v>78</v>
      </c>
      <c r="B16" s="82"/>
      <c r="C16" s="57" t="s">
        <v>79</v>
      </c>
      <c r="D16" s="58" t="s">
        <v>80</v>
      </c>
      <c r="E16" s="65"/>
      <c r="F16" s="66"/>
      <c r="G16" s="66"/>
      <c r="H16" s="60" t="s">
        <v>86</v>
      </c>
      <c r="I16" s="62"/>
      <c r="J16" s="52">
        <v>82</v>
      </c>
      <c r="K16" s="62">
        <v>0.82</v>
      </c>
      <c r="L16" s="63" t="str">
        <f t="shared" si="0"/>
        <v>Meta no cumplida</v>
      </c>
      <c r="M16" s="57" t="s">
        <v>104</v>
      </c>
      <c r="N16" s="67"/>
      <c r="O16" s="67"/>
    </row>
    <row r="17" spans="1:15" ht="99.75" customHeight="1" thickBot="1">
      <c r="A17" s="80"/>
      <c r="B17" s="83"/>
      <c r="C17" s="50" t="s">
        <v>81</v>
      </c>
      <c r="D17" s="50" t="s">
        <v>82</v>
      </c>
      <c r="E17" s="69">
        <v>0.06</v>
      </c>
      <c r="F17" s="70">
        <v>7.0000000000000007E-2</v>
      </c>
      <c r="G17" s="71">
        <v>0.08</v>
      </c>
      <c r="H17" s="70">
        <v>0.09</v>
      </c>
      <c r="I17" s="41" t="s">
        <v>89</v>
      </c>
      <c r="J17" s="52">
        <v>11.56</v>
      </c>
      <c r="K17" s="72">
        <v>1.2844</v>
      </c>
      <c r="L17" s="55" t="str">
        <f t="shared" si="0"/>
        <v>meta cumplida</v>
      </c>
      <c r="M17" s="17"/>
      <c r="N17" s="20"/>
      <c r="O17" s="20"/>
    </row>
    <row r="18" spans="1:15">
      <c r="A18" s="21"/>
      <c r="B18" s="21"/>
      <c r="C18" s="21"/>
      <c r="D18" s="21"/>
      <c r="E18" s="21"/>
      <c r="F18" s="21"/>
      <c r="G18" s="21"/>
      <c r="H18" s="21"/>
      <c r="I18" s="21"/>
      <c r="J18" s="21"/>
      <c r="K18" s="21"/>
      <c r="L18" s="47"/>
    </row>
    <row r="19" spans="1:15" ht="14.25">
      <c r="A19" s="3"/>
    </row>
    <row r="20" spans="1:15" ht="14.25">
      <c r="A20" s="76" t="s">
        <v>105</v>
      </c>
      <c r="B20" s="76"/>
      <c r="C20" s="76"/>
      <c r="D20" s="76"/>
      <c r="E20" s="76"/>
      <c r="F20" s="76"/>
    </row>
    <row r="21" spans="1:15" ht="14.25">
      <c r="A21" s="3"/>
      <c r="J21" s="22"/>
      <c r="K21" s="23"/>
    </row>
    <row r="22" spans="1:15" ht="14.25">
      <c r="A22" s="76" t="s">
        <v>106</v>
      </c>
      <c r="B22" s="76"/>
      <c r="C22" s="76"/>
    </row>
    <row r="23" spans="1:15" ht="14.25">
      <c r="A23" s="3"/>
    </row>
    <row r="24" spans="1:15" ht="14.25">
      <c r="A24" s="76" t="s">
        <v>107</v>
      </c>
      <c r="B24" s="76"/>
      <c r="C24" s="76"/>
      <c r="F24" s="56" t="s">
        <v>108</v>
      </c>
      <c r="G24" s="56"/>
      <c r="H24" s="56"/>
    </row>
    <row r="25" spans="1:15" ht="15">
      <c r="A25" s="4"/>
    </row>
    <row r="26" spans="1:15" ht="15">
      <c r="A26" s="4"/>
    </row>
    <row r="27" spans="1:15" ht="15">
      <c r="A27" s="77" t="s">
        <v>19</v>
      </c>
      <c r="B27" s="77"/>
      <c r="C27" s="77"/>
      <c r="D27" s="77"/>
      <c r="E27" s="77"/>
      <c r="F27" s="77"/>
      <c r="G27" s="77"/>
      <c r="H27" s="77"/>
      <c r="I27" s="77"/>
      <c r="J27" s="77"/>
      <c r="K27" s="77"/>
      <c r="L27" s="77"/>
    </row>
    <row r="28" spans="1:15" ht="14.25">
      <c r="A28" s="3"/>
    </row>
    <row r="29" spans="1:15" ht="35.25" customHeight="1">
      <c r="A29" s="96" t="s">
        <v>40</v>
      </c>
      <c r="B29" s="96"/>
      <c r="C29" s="96"/>
      <c r="D29" s="96"/>
      <c r="E29" s="96"/>
      <c r="F29" s="96"/>
      <c r="G29" s="96"/>
      <c r="H29" s="96"/>
      <c r="I29" s="96"/>
      <c r="J29" s="96"/>
      <c r="K29" s="96"/>
      <c r="L29" s="96"/>
    </row>
    <row r="30" spans="1:15" ht="14.25">
      <c r="A30" s="3"/>
    </row>
    <row r="31" spans="1:15" ht="14.25">
      <c r="A31" s="96" t="s">
        <v>20</v>
      </c>
      <c r="B31" s="96"/>
      <c r="C31" s="96"/>
      <c r="D31" s="96"/>
      <c r="E31" s="96"/>
      <c r="F31" s="96"/>
      <c r="G31" s="96"/>
      <c r="H31" s="96"/>
      <c r="I31" s="96"/>
      <c r="J31" s="96"/>
      <c r="K31" s="96"/>
      <c r="L31" s="96"/>
    </row>
    <row r="32" spans="1:15" ht="14.25">
      <c r="A32" s="3"/>
    </row>
    <row r="33" spans="1:13" ht="30" customHeight="1">
      <c r="A33" s="96" t="s">
        <v>21</v>
      </c>
      <c r="B33" s="96"/>
      <c r="C33" s="96"/>
      <c r="D33" s="96"/>
      <c r="E33" s="96"/>
      <c r="F33" s="96"/>
      <c r="G33" s="96"/>
      <c r="H33" s="96"/>
      <c r="I33" s="96"/>
      <c r="J33" s="96"/>
      <c r="K33" s="96"/>
      <c r="L33" s="96"/>
    </row>
    <row r="34" spans="1:13" ht="14.25">
      <c r="A34" s="3"/>
    </row>
    <row r="35" spans="1:13" ht="14.25" customHeight="1">
      <c r="A35" s="97" t="s">
        <v>22</v>
      </c>
      <c r="B35" s="97"/>
      <c r="C35" s="97"/>
      <c r="D35" s="97"/>
      <c r="E35" s="97"/>
      <c r="F35" s="97"/>
      <c r="G35" s="97"/>
      <c r="H35" s="97"/>
      <c r="I35" s="97"/>
      <c r="J35" s="97"/>
      <c r="K35" s="97"/>
      <c r="L35" s="97"/>
    </row>
    <row r="36" spans="1:13" ht="18.75" customHeight="1">
      <c r="A36" s="27"/>
      <c r="B36" s="27"/>
      <c r="C36" s="27"/>
      <c r="D36" s="27"/>
      <c r="E36" s="27"/>
      <c r="F36" s="27"/>
      <c r="G36" s="27"/>
      <c r="H36" s="27"/>
      <c r="I36" s="27"/>
      <c r="J36" s="27"/>
      <c r="K36" s="27"/>
      <c r="L36" s="48"/>
    </row>
    <row r="37" spans="1:13" ht="45" customHeight="1">
      <c r="A37" s="98" t="s">
        <v>23</v>
      </c>
      <c r="B37" s="98"/>
      <c r="C37" s="98"/>
      <c r="D37" s="98"/>
      <c r="E37" s="98"/>
      <c r="F37" s="98"/>
      <c r="G37" s="98"/>
      <c r="H37" s="98"/>
      <c r="I37" s="98"/>
      <c r="J37" s="98"/>
      <c r="K37" s="98"/>
      <c r="L37" s="98"/>
      <c r="M37" s="98"/>
    </row>
    <row r="38" spans="1:13" ht="14.25">
      <c r="A38" s="3"/>
    </row>
    <row r="39" spans="1:13" ht="43.5" customHeight="1">
      <c r="A39" s="96" t="s">
        <v>37</v>
      </c>
      <c r="B39" s="96"/>
      <c r="C39" s="96"/>
      <c r="D39" s="96"/>
      <c r="E39" s="96"/>
      <c r="F39" s="96"/>
      <c r="G39" s="96"/>
      <c r="H39" s="96"/>
      <c r="I39" s="96"/>
      <c r="J39" s="96"/>
      <c r="K39" s="96"/>
      <c r="L39" s="96"/>
    </row>
    <row r="40" spans="1:13" ht="36" customHeight="1">
      <c r="A40" s="96" t="s">
        <v>24</v>
      </c>
      <c r="B40" s="96"/>
      <c r="C40" s="96"/>
      <c r="D40" s="96"/>
      <c r="E40" s="96"/>
      <c r="F40" s="96"/>
      <c r="G40" s="96"/>
      <c r="H40" s="96"/>
      <c r="I40" s="96"/>
      <c r="J40" s="96"/>
      <c r="K40" s="96"/>
      <c r="L40" s="96"/>
    </row>
    <row r="41" spans="1:13" ht="61.5" customHeight="1">
      <c r="A41" s="96" t="s">
        <v>38</v>
      </c>
      <c r="B41" s="96"/>
      <c r="C41" s="96"/>
      <c r="D41" s="96"/>
      <c r="E41" s="96"/>
      <c r="F41" s="96"/>
      <c r="G41" s="96"/>
      <c r="H41" s="96"/>
      <c r="I41" s="96"/>
      <c r="J41" s="96"/>
      <c r="K41" s="96"/>
      <c r="L41" s="96"/>
    </row>
    <row r="42" spans="1:13" ht="49.5" customHeight="1">
      <c r="A42" s="96" t="s">
        <v>39</v>
      </c>
      <c r="B42" s="96"/>
      <c r="C42" s="96"/>
      <c r="D42" s="96"/>
      <c r="E42" s="96"/>
      <c r="F42" s="96"/>
      <c r="G42" s="96"/>
      <c r="H42" s="96"/>
      <c r="I42" s="96"/>
      <c r="J42" s="96"/>
      <c r="K42" s="96"/>
      <c r="L42" s="96"/>
    </row>
    <row r="43" spans="1:13" ht="33" customHeight="1">
      <c r="A43" s="96" t="s">
        <v>25</v>
      </c>
      <c r="B43" s="96"/>
      <c r="C43" s="96"/>
      <c r="D43" s="96"/>
      <c r="E43" s="96"/>
      <c r="F43" s="96"/>
      <c r="G43" s="96"/>
      <c r="H43" s="96"/>
      <c r="I43" s="96"/>
      <c r="J43" s="96"/>
      <c r="K43" s="96"/>
      <c r="L43" s="96"/>
    </row>
  </sheetData>
  <sheetProtection formatRows="0"/>
  <protectedRanges>
    <protectedRange sqref="A18:J25" name="Rango3"/>
    <protectedRange sqref="A12:A14 E12:J15 A15:B17 H16" name="Rango2"/>
    <protectedRange sqref="A1:M6" name="Rango1"/>
    <protectedRange sqref="B12:B14" name="Rango2_1"/>
    <protectedRange sqref="M14" name="Rango4_1"/>
    <protectedRange sqref="M15" name="Rango4_2"/>
    <protectedRange sqref="C12" name="Rango2_1_2"/>
    <protectedRange sqref="D12:D13" name="Rango2_2"/>
    <protectedRange sqref="M12:M13" name="Rango4"/>
    <protectedRange sqref="D14" name="Rango2_2_2"/>
    <protectedRange sqref="C15:D15" name="Rango2_3"/>
    <protectedRange sqref="M17" name="Rango4_3"/>
    <protectedRange sqref="E17:J17 E16:G16 I16:J16" name="Rango2_4"/>
    <protectedRange sqref="C16" name="Rango2_4_3"/>
    <protectedRange sqref="D16" name="Rango2_4_4"/>
    <protectedRange sqref="C17:D17" name="Rango3_1"/>
    <protectedRange sqref="M16" name="Rango4_4"/>
  </protectedRanges>
  <mergeCells count="29">
    <mergeCell ref="A39:L39"/>
    <mergeCell ref="A40:L40"/>
    <mergeCell ref="A41:L41"/>
    <mergeCell ref="A42:L42"/>
    <mergeCell ref="A43:L43"/>
    <mergeCell ref="A33:L33"/>
    <mergeCell ref="A35:L35"/>
    <mergeCell ref="A37:M37"/>
    <mergeCell ref="A11:M11"/>
    <mergeCell ref="A12:A13"/>
    <mergeCell ref="B12:B17"/>
    <mergeCell ref="A20:F20"/>
    <mergeCell ref="A24:C24"/>
    <mergeCell ref="A14:A15"/>
    <mergeCell ref="A16:A17"/>
    <mergeCell ref="A27:L27"/>
    <mergeCell ref="A29:L29"/>
    <mergeCell ref="A31:L31"/>
    <mergeCell ref="A22:C22"/>
    <mergeCell ref="A5:P6"/>
    <mergeCell ref="E8:G8"/>
    <mergeCell ref="I8:J8"/>
    <mergeCell ref="K8:L8"/>
    <mergeCell ref="M8:M10"/>
    <mergeCell ref="E9:G9"/>
    <mergeCell ref="I9:I10"/>
    <mergeCell ref="J9:J10"/>
    <mergeCell ref="K9:K10"/>
    <mergeCell ref="L9:L10"/>
  </mergeCells>
  <printOptions horizontalCentered="1" verticalCentered="1"/>
  <pageMargins left="0.19685039370078741" right="0.19685039370078741" top="0.19685039370078741" bottom="0.19685039370078741" header="0" footer="0"/>
  <pageSetup paperSize="9" scale="64" orientation="landscape" r:id="rId1"/>
  <headerFooter alignWithMargins="0"/>
  <rowBreaks count="1" manualBreakCount="1">
    <brk id="26" max="16383" man="1"/>
  </rowBreaks>
</worksheet>
</file>

<file path=xl/worksheets/sheet3.xml><?xml version="1.0" encoding="utf-8"?>
<worksheet xmlns="http://schemas.openxmlformats.org/spreadsheetml/2006/main" xmlns:r="http://schemas.openxmlformats.org/officeDocument/2006/relationships">
  <dimension ref="B3:I16"/>
  <sheetViews>
    <sheetView view="pageBreakPreview" zoomScale="60" zoomScaleNormal="100" workbookViewId="0">
      <selection activeCell="O18" sqref="O18"/>
    </sheetView>
  </sheetViews>
  <sheetFormatPr baseColWidth="10" defaultRowHeight="12.75"/>
  <cols>
    <col min="5" max="5" width="16.7109375" customWidth="1"/>
  </cols>
  <sheetData>
    <row r="3" spans="2:9" ht="15">
      <c r="B3" s="110" t="s">
        <v>26</v>
      </c>
      <c r="C3" s="110"/>
      <c r="D3" s="110"/>
      <c r="E3" s="110"/>
      <c r="F3" s="110"/>
      <c r="G3" s="110"/>
      <c r="H3" s="25"/>
    </row>
    <row r="6" spans="2:9">
      <c r="B6" s="101" t="s">
        <v>27</v>
      </c>
      <c r="C6" s="101"/>
      <c r="D6" s="111" t="s">
        <v>28</v>
      </c>
      <c r="E6" s="111"/>
      <c r="F6" s="101" t="s">
        <v>29</v>
      </c>
      <c r="G6" s="101"/>
    </row>
    <row r="7" spans="2:9">
      <c r="B7" s="101" t="s">
        <v>30</v>
      </c>
      <c r="C7" s="101"/>
      <c r="D7" s="104">
        <v>14</v>
      </c>
      <c r="E7" s="105"/>
      <c r="F7" s="101">
        <v>10</v>
      </c>
      <c r="G7" s="101"/>
    </row>
    <row r="8" spans="2:9">
      <c r="B8" s="101" t="s">
        <v>31</v>
      </c>
      <c r="C8" s="101"/>
      <c r="D8" s="106"/>
      <c r="E8" s="107"/>
      <c r="F8" s="101">
        <v>4</v>
      </c>
      <c r="G8" s="101"/>
    </row>
    <row r="9" spans="2:9">
      <c r="B9" s="101" t="s">
        <v>32</v>
      </c>
      <c r="C9" s="101"/>
      <c r="D9" s="108">
        <v>14</v>
      </c>
      <c r="E9" s="109"/>
      <c r="F9" s="101">
        <v>14</v>
      </c>
      <c r="G9" s="101"/>
    </row>
    <row r="12" spans="2:9">
      <c r="B12" s="102" t="s">
        <v>33</v>
      </c>
      <c r="C12" s="102"/>
    </row>
    <row r="14" spans="2:9">
      <c r="B14" s="26" t="s">
        <v>34</v>
      </c>
    </row>
    <row r="15" spans="2:9">
      <c r="B15" s="103" t="s">
        <v>35</v>
      </c>
      <c r="C15" s="103"/>
      <c r="D15" s="103"/>
      <c r="E15" s="103"/>
      <c r="F15" s="103"/>
      <c r="G15" s="103"/>
      <c r="H15" s="103"/>
      <c r="I15" s="103"/>
    </row>
    <row r="16" spans="2:9">
      <c r="B16" s="103"/>
      <c r="C16" s="103"/>
      <c r="D16" s="103"/>
      <c r="E16" s="103"/>
      <c r="F16" s="103"/>
      <c r="G16" s="103"/>
      <c r="H16" s="103"/>
      <c r="I16" s="103"/>
    </row>
  </sheetData>
  <mergeCells count="14">
    <mergeCell ref="B3:G3"/>
    <mergeCell ref="B6:C6"/>
    <mergeCell ref="D6:E6"/>
    <mergeCell ref="F6:G6"/>
    <mergeCell ref="B7:C7"/>
    <mergeCell ref="B8:C8"/>
    <mergeCell ref="B12:C12"/>
    <mergeCell ref="B15:I16"/>
    <mergeCell ref="B9:C9"/>
    <mergeCell ref="D7:E8"/>
    <mergeCell ref="F7:G7"/>
    <mergeCell ref="F8:G8"/>
    <mergeCell ref="F9:G9"/>
    <mergeCell ref="D9:E9"/>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Patrimonio</vt:lpstr>
      <vt:lpstr>Sist. Nac. Archivos</vt:lpstr>
      <vt:lpstr>Resumen de metas</vt:lpstr>
      <vt:lpstr>Patrimonio!Área_de_impresión</vt:lpstr>
      <vt:lpstr>'Resumen de metas'!Área_de_impresión</vt:lpstr>
      <vt:lpstr>'Sist. Nac. Archivos'!Área_de_impresión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Lisette Madrigal Barquero</dc:creator>
  <cp:lastModifiedBy>jose     antonio</cp:lastModifiedBy>
  <cp:lastPrinted>2016-01-29T19:52:40Z</cp:lastPrinted>
  <dcterms:created xsi:type="dcterms:W3CDTF">2013-06-17T20:43:30Z</dcterms:created>
  <dcterms:modified xsi:type="dcterms:W3CDTF">2017-05-14T01:21:56Z</dcterms:modified>
</cp:coreProperties>
</file>