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zuniga\OneDrive - DIRECCIÓN GENERAL ARCHIVO NACIONAL\CONTENIDOS NUEVO SITIO WEB\1. TRANSPARENCIA\4. BIENES, COMPRAS Y CONTRATACIONES\2. PROGRAMA DE ADQUISICIONES\2018\"/>
    </mc:Choice>
  </mc:AlternateContent>
  <bookViews>
    <workbookView xWindow="0" yWindow="0" windowWidth="24000" windowHeight="9435"/>
  </bookViews>
  <sheets>
    <sheet name="Hoja2" sheetId="4" r:id="rId1"/>
    <sheet name="Hoja1" sheetId="5" r:id="rId2"/>
  </sheets>
  <calcPr calcId="152511"/>
</workbook>
</file>

<file path=xl/calcChain.xml><?xml version="1.0" encoding="utf-8"?>
<calcChain xmlns="http://schemas.openxmlformats.org/spreadsheetml/2006/main">
  <c r="F376" i="4" l="1"/>
  <c r="F328" i="4"/>
  <c r="F324" i="4"/>
  <c r="F152" i="4"/>
  <c r="F82" i="4"/>
  <c r="F73" i="4"/>
  <c r="F381" i="4" l="1"/>
  <c r="F377" i="4" s="1"/>
  <c r="F382" i="4"/>
  <c r="F384" i="4"/>
  <c r="F337" i="4"/>
  <c r="F208" i="4" l="1"/>
  <c r="F176" i="4" l="1"/>
  <c r="F165" i="4"/>
  <c r="F57" i="4" l="1"/>
  <c r="F58" i="4" s="1"/>
  <c r="F47" i="4" l="1"/>
  <c r="F30" i="4" l="1"/>
  <c r="F18" i="4" l="1"/>
  <c r="F15" i="4" s="1"/>
  <c r="F257" i="4"/>
  <c r="F78" i="4"/>
  <c r="F373" i="4"/>
  <c r="F371" i="4"/>
  <c r="F358" i="4"/>
  <c r="F346" i="4"/>
  <c r="F341" i="4"/>
  <c r="F321" i="4"/>
  <c r="F317" i="4"/>
  <c r="F309" i="4"/>
  <c r="F296" i="4"/>
  <c r="F291" i="4"/>
  <c r="F278" i="4"/>
  <c r="F270" i="4"/>
  <c r="F262" i="4"/>
  <c r="F260" i="4"/>
  <c r="F255" i="4"/>
  <c r="F247" i="4"/>
  <c r="F244" i="4"/>
  <c r="F242" i="4"/>
  <c r="F239" i="4"/>
  <c r="F236" i="4"/>
  <c r="F233" i="4"/>
  <c r="F226" i="4"/>
  <c r="F201" i="4"/>
  <c r="F199" i="4"/>
  <c r="F162" i="4"/>
  <c r="F160" i="4"/>
  <c r="F149" i="4"/>
  <c r="F138" i="4"/>
  <c r="F145" i="4"/>
  <c r="F99" i="4"/>
  <c r="F95" i="4" s="1"/>
  <c r="F94" i="4"/>
  <c r="F71" i="4"/>
  <c r="F76" i="4"/>
  <c r="F68" i="4"/>
  <c r="F204" i="4" l="1"/>
  <c r="F263" i="4"/>
  <c r="F339" i="4"/>
  <c r="F279" i="4"/>
  <c r="F240" i="4"/>
  <c r="F234" i="4"/>
  <c r="F146" i="4"/>
  <c r="F100" i="4"/>
  <c r="F69" i="4"/>
  <c r="F19" i="4"/>
  <c r="F338" i="4" l="1"/>
  <c r="F202" i="4"/>
  <c r="F14" i="4"/>
  <c r="F385" i="4" l="1"/>
</calcChain>
</file>

<file path=xl/sharedStrings.xml><?xml version="1.0" encoding="utf-8"?>
<sst xmlns="http://schemas.openxmlformats.org/spreadsheetml/2006/main" count="1071" uniqueCount="451">
  <si>
    <t>1.08.08</t>
  </si>
  <si>
    <t>MATERIALES Y SUMINISTROS</t>
  </si>
  <si>
    <t xml:space="preserve">2 .01     </t>
  </si>
  <si>
    <t>PRODUCTOS QUÍMICOS Y CONEXOS</t>
  </si>
  <si>
    <t xml:space="preserve">2.01.99 </t>
  </si>
  <si>
    <t>Otros productos químicos</t>
  </si>
  <si>
    <t xml:space="preserve">2.02      </t>
  </si>
  <si>
    <t>ALIMENTOS Y PRODUCTOS AGROPECUARIOS</t>
  </si>
  <si>
    <t xml:space="preserve">2.02.02 </t>
  </si>
  <si>
    <t>Productos agroforestales</t>
  </si>
  <si>
    <t>Alimentos y bebidas</t>
  </si>
  <si>
    <t>JUNTA ADMINISTRATIVA DEL ARCHIVO NACIONAL</t>
  </si>
  <si>
    <t>OBJETO DEL GASTO</t>
  </si>
  <si>
    <t>MONTO</t>
  </si>
  <si>
    <t>subtotal</t>
  </si>
  <si>
    <t xml:space="preserve">1.04.04 </t>
  </si>
  <si>
    <t>Servicios en ciencias económicas y sociales</t>
  </si>
  <si>
    <t xml:space="preserve">1.04.05 </t>
  </si>
  <si>
    <t>Servicios de desarrollo de sistemas informáticos</t>
  </si>
  <si>
    <t xml:space="preserve">1.04.06 </t>
  </si>
  <si>
    <t>Servicios generales</t>
  </si>
  <si>
    <t>5.01.99</t>
  </si>
  <si>
    <t xml:space="preserve">2.01.04 </t>
  </si>
  <si>
    <t>Tintas, pinturas y diluyentes</t>
  </si>
  <si>
    <t xml:space="preserve">2.04.02 </t>
  </si>
  <si>
    <t>Repuestos y accesorios</t>
  </si>
  <si>
    <t>Total</t>
  </si>
  <si>
    <t xml:space="preserve">1.03      </t>
  </si>
  <si>
    <t>SERVICIOS COMERCIALES Y FINANCIEROS</t>
  </si>
  <si>
    <t xml:space="preserve">1.03.01 </t>
  </si>
  <si>
    <t>Información</t>
  </si>
  <si>
    <t xml:space="preserve">1.03.02 </t>
  </si>
  <si>
    <t>Publicidad y propaganda</t>
  </si>
  <si>
    <t>2.02.03</t>
  </si>
  <si>
    <t xml:space="preserve">1.03.04 </t>
  </si>
  <si>
    <t>Transporte de bienes</t>
  </si>
  <si>
    <t>Servicios de transferencia electrónica de información</t>
  </si>
  <si>
    <t xml:space="preserve">1.04      </t>
  </si>
  <si>
    <t>SERVICIOS DE GESTIÓN Y APOYO</t>
  </si>
  <si>
    <t xml:space="preserve">1.04.02 </t>
  </si>
  <si>
    <t>Servicios jurídicos</t>
  </si>
  <si>
    <t>Materiales y productos metálicos</t>
  </si>
  <si>
    <t xml:space="preserve">1.07.02 </t>
  </si>
  <si>
    <t>Actividades protocolarias y sociales</t>
  </si>
  <si>
    <t xml:space="preserve">2.03.05 </t>
  </si>
  <si>
    <t>Materiales y productos de vidrio</t>
  </si>
  <si>
    <t xml:space="preserve">2.03.06 </t>
  </si>
  <si>
    <t>Materiales y productos de plástico</t>
  </si>
  <si>
    <t xml:space="preserve">1.07      </t>
  </si>
  <si>
    <t xml:space="preserve">2.03.99 </t>
  </si>
  <si>
    <t>Otros materiales y productos de uso en la construcción</t>
  </si>
  <si>
    <t xml:space="preserve">2.04      </t>
  </si>
  <si>
    <t>HERRAMIENTAS, REPUESTOS Y ACCESORIOS</t>
  </si>
  <si>
    <t xml:space="preserve">2.04.01 </t>
  </si>
  <si>
    <t>Herramientas e instrumentos</t>
  </si>
  <si>
    <t>CAPACITACIÓN Y PROTOCOLO</t>
  </si>
  <si>
    <t xml:space="preserve">1.07.01 </t>
  </si>
  <si>
    <t>Actividades de capacitación</t>
  </si>
  <si>
    <t xml:space="preserve">2.03    </t>
  </si>
  <si>
    <t>MATERIALES Y PRODUCTOS DE USO EN LA  CONSTRUCCIÓN Y MANTENIMIENTO</t>
  </si>
  <si>
    <t xml:space="preserve">2.03.01 </t>
  </si>
  <si>
    <t xml:space="preserve">1.08      </t>
  </si>
  <si>
    <t>MANTENIMIENTO Y REPARACIÓN</t>
  </si>
  <si>
    <t xml:space="preserve">1.08.01 </t>
  </si>
  <si>
    <t>Mantenimiento de edificios y locales</t>
  </si>
  <si>
    <t>DIRECCIÓN GENERAL DEL ARCHIVO NACIONAL</t>
  </si>
  <si>
    <t>MINISTERIO DE CULTURA Y JUVENTUD</t>
  </si>
  <si>
    <t>Departamento Administrativo Financiero</t>
  </si>
  <si>
    <t>- Proveeduría Institucional -</t>
  </si>
  <si>
    <t>2.99.09</t>
  </si>
  <si>
    <t>SERVICIOS</t>
  </si>
  <si>
    <t>1.04.99</t>
  </si>
  <si>
    <t>Otros servicios de gestión y apoyo</t>
  </si>
  <si>
    <t>GASTOS DE VIAJE Y DE TRANSPORTE</t>
  </si>
  <si>
    <t xml:space="preserve">2.03.02 </t>
  </si>
  <si>
    <t>Materiales y productos minerales y asfálticos</t>
  </si>
  <si>
    <t xml:space="preserve">2.03.04 </t>
  </si>
  <si>
    <t>Materiales y productos eléctricos, telefónicos y de cómputo</t>
  </si>
  <si>
    <t xml:space="preserve">1.08.04 </t>
  </si>
  <si>
    <t>Mantenimiento y reparación de maquinaria y equipo de producción</t>
  </si>
  <si>
    <t xml:space="preserve">1.08.05 </t>
  </si>
  <si>
    <t>Mantenimiento y reparación de equipo de transporte</t>
  </si>
  <si>
    <t>Mantenimiento y reparación de equipo de cómputo y sistemas de información</t>
  </si>
  <si>
    <t>1.03.07</t>
  </si>
  <si>
    <t xml:space="preserve">1.05  </t>
  </si>
  <si>
    <t>Gastos en el exterior</t>
  </si>
  <si>
    <t xml:space="preserve">2.99      </t>
  </si>
  <si>
    <t>ÚTILES, MATERIALES Y SUMINISTROS DIVERSOS</t>
  </si>
  <si>
    <t xml:space="preserve">2.99.01 </t>
  </si>
  <si>
    <t>Útiles y materiales de oficina y cómputo</t>
  </si>
  <si>
    <t xml:space="preserve">1.03.03 </t>
  </si>
  <si>
    <t>Impresión, encuadernación y otros</t>
  </si>
  <si>
    <t xml:space="preserve">1.08.06 </t>
  </si>
  <si>
    <t>Mantenimiento y reparación de equipo de comunicación</t>
  </si>
  <si>
    <t xml:space="preserve">1.08.07 </t>
  </si>
  <si>
    <t>Mantenimiento y reparación de equipo y mobiliario de oficina</t>
  </si>
  <si>
    <t/>
  </si>
  <si>
    <t xml:space="preserve">2.01.02 </t>
  </si>
  <si>
    <t>1.05.03</t>
  </si>
  <si>
    <t xml:space="preserve">2.99.02 </t>
  </si>
  <si>
    <t>Útiles y materiales médico, hospitalario y de investigación</t>
  </si>
  <si>
    <t xml:space="preserve">2.99.03 </t>
  </si>
  <si>
    <t>Productos de papel, cartón e impresos</t>
  </si>
  <si>
    <t>Maquinaria y equipo diverso</t>
  </si>
  <si>
    <t>CONSTRUCCIONES, ADICIONES Y MEJORAS</t>
  </si>
  <si>
    <t xml:space="preserve">2.99.04 </t>
  </si>
  <si>
    <t>Textiles y vestuario</t>
  </si>
  <si>
    <t xml:space="preserve">2.99.05 </t>
  </si>
  <si>
    <t>Útiles y materiales de limpieza</t>
  </si>
  <si>
    <t xml:space="preserve">2.99.06 </t>
  </si>
  <si>
    <t>Útiles y materiales de resguardo y seguridad</t>
  </si>
  <si>
    <t xml:space="preserve">2.99.07 </t>
  </si>
  <si>
    <t>Útiles y materiales de cocina y comedor</t>
  </si>
  <si>
    <t>Otros útiles, materiales y suministros</t>
  </si>
  <si>
    <t>BIENES DURADEROS</t>
  </si>
  <si>
    <t xml:space="preserve">5.01     </t>
  </si>
  <si>
    <t xml:space="preserve"> MAQUINARIA, EQUIPO Y MOBILIARIO</t>
  </si>
  <si>
    <t xml:space="preserve">5.01.02 </t>
  </si>
  <si>
    <t>Equipo de transporte</t>
  </si>
  <si>
    <t xml:space="preserve">5.01.03 </t>
  </si>
  <si>
    <t>Equipo de comunicación</t>
  </si>
  <si>
    <t>1.03.01</t>
  </si>
  <si>
    <t>Mantenimiento y reparación de otros equipos</t>
  </si>
  <si>
    <t>5.01.04</t>
  </si>
  <si>
    <t>5.01.05</t>
  </si>
  <si>
    <t>Equipo y programas de cómputo</t>
  </si>
  <si>
    <t>DEPTO</t>
  </si>
  <si>
    <t>FUENTE</t>
  </si>
  <si>
    <t>SUBP</t>
  </si>
  <si>
    <t>DESCRIPCIÓN</t>
  </si>
  <si>
    <t>1.08.99</t>
  </si>
  <si>
    <t>1.04.03</t>
  </si>
  <si>
    <t>Servicios de ingeniería</t>
  </si>
  <si>
    <t>1.08.03</t>
  </si>
  <si>
    <t>Mantenimiento de instalaciones y otras obras</t>
  </si>
  <si>
    <t>2.03.03</t>
  </si>
  <si>
    <t>Madera y sus derivados</t>
  </si>
  <si>
    <t>Equipo y mobiliario de oficina</t>
  </si>
  <si>
    <t>5.01.06</t>
  </si>
  <si>
    <t>Equipo sanitario, de laboratorio e investigación</t>
  </si>
  <si>
    <t>Instalaciones</t>
  </si>
  <si>
    <t>5.02.07</t>
  </si>
  <si>
    <t>BIENES DURADEROS DIVERSOS</t>
  </si>
  <si>
    <t>Piezas y obras de colección</t>
  </si>
  <si>
    <t>Productos farmacéuticos y medicinales</t>
  </si>
  <si>
    <t>1.02</t>
  </si>
  <si>
    <t>SERVICIOS BÁSICOS</t>
  </si>
  <si>
    <t>Otros servicios básicos</t>
  </si>
  <si>
    <t xml:space="preserve">1.02.99 </t>
  </si>
  <si>
    <t>PROGRAMA DE ADQUISICIONES 2018</t>
  </si>
  <si>
    <t>Eliminación de documentos custodiados en la Unidad Archivo Intermedio previa autorización de la Comisión Nacional de Selección y Eliminación de Documentos.</t>
  </si>
  <si>
    <t>DSAE</t>
  </si>
  <si>
    <t>02</t>
  </si>
  <si>
    <t>DAF</t>
  </si>
  <si>
    <t>Recolección de desechos biopeligrosos de la Unidad Medica</t>
  </si>
  <si>
    <t>Recursos requeridos para reforzar las publicaciones que se hacen por medio de la Imprenta Nacional</t>
  </si>
  <si>
    <t>DG</t>
  </si>
  <si>
    <t xml:space="preserve">Publicación en el diario oficial La Gaceta de los siguientes documentos:
Norma técnica para la producción de expedientes administrativos
Declaratorias generales de valor científico cultural para universidades, sector electricidad y sector hídrico, entre otras.
Otros documentos que apruebe la Junta Administrativa del Archivo Nacional
</t>
  </si>
  <si>
    <t>Publicación de Nombramientos en propiedad y otros documentos de Recursos Humanos, en el Diario Oficial La Gaceta</t>
  </si>
  <si>
    <t>Publicación de Plan de Compras, y contrataciones administrativas</t>
  </si>
  <si>
    <t>01</t>
  </si>
  <si>
    <t>Publicación de circulares, directrices, resoluciones y otros documentos producidos en la Dirección General y Junta Administrativa, en el Diario Oficial La Gaceta</t>
  </si>
  <si>
    <t xml:space="preserve">CIAD: Rotulación vertical para el parqueo institucional para reservar los espacios para personas discapacitadas (Rótulo informativo), </t>
  </si>
  <si>
    <t>Pauta con el SINART, S.A. de acuerdo con el inciso C. artículo 19 de la Ley 8346. Programa 2</t>
  </si>
  <si>
    <t>Producción de materiales promocionales centrados, entre otros, en el proceso de transferencias relacionadas con el artículo 53</t>
  </si>
  <si>
    <t xml:space="preserve">Impresos dirigidos a periodistas y a instituciones públicas </t>
  </si>
  <si>
    <t>Publicidad sobre el tema en radio y/o publicidad digital</t>
  </si>
  <si>
    <t xml:space="preserve">Comunicados en prensa escrita, televisiva y radial: </t>
  </si>
  <si>
    <t xml:space="preserve">Avisos para actividades relevantes programada por la Unidad de Proyección Institucional: (Avisos tamaño 3 x 3) Prog 1
</t>
  </si>
  <si>
    <t>Aviso sobre la presentación de las Publicaciones del Archivo Nacional (Aviso tamaño 3 x 3) Prog 1</t>
  </si>
  <si>
    <t>5 banners institucionales para que cuando se llevan una exposición en préstamo se la lleven y haya presencia institucional, Programa 1</t>
  </si>
  <si>
    <t>Pautas publicitarias en Facebook de mensajes relevantes para la organización, Prog 1</t>
  </si>
  <si>
    <t xml:space="preserve">Lápices promocionales del Archivo Nacional </t>
  </si>
  <si>
    <t xml:space="preserve">Libretas encoladas en el lomo, para usuarios del Archivo Nacional  </t>
  </si>
  <si>
    <t xml:space="preserve">Lanzamiento de la nueva identidad institucional </t>
  </si>
  <si>
    <t>Material promocional y de difusión del patrimonio documental</t>
  </si>
  <si>
    <t xml:space="preserve">Publicación del aviso del XXX  Congreso y de un mensaje de felicitación a los archivistas del país en su día  (Aviso tamaño 3 x 3) </t>
  </si>
  <si>
    <t xml:space="preserve">Pautar con el SINART, S.A. de acuerdo con el inciso C. artículo 19 de la Ley 8346. (Programa 2). </t>
  </si>
  <si>
    <t>Apertura de Premios Nacionales en Archivística</t>
  </si>
  <si>
    <t xml:space="preserve">Aviso de cierre de la institución a fin de año </t>
  </si>
  <si>
    <t>Impresión de carpetas, desplegables, rótulo institucional  para rotulación interna y externa del edificio, banners, entre otros productos promocionales para la implementación del nuevo logotipo del Archivo Nacional</t>
  </si>
  <si>
    <t xml:space="preserve">Comisión Salud Ocupacional: Impresión de rótulo, banners y afiches para divulgar la política institucional en salud ocupacional. </t>
  </si>
  <si>
    <t>Publicación en el periódico para anunciar la exposición documental del 2018 y para contratar la empresa Red Cultura para la difusión en medio digital (presencia en redes sociales), de las actividades de difusión cultural y educativa del Archivo Nacional.</t>
  </si>
  <si>
    <t>Cuadernillo de la Memoria del Congreso Archivístico 2017</t>
  </si>
  <si>
    <t>Revista del Archivo Nacional RAN 2017</t>
  </si>
  <si>
    <t>Impresión de boletas de disconformidades y sugerencias para la Contraloría de Servicios.</t>
  </si>
  <si>
    <t xml:space="preserve">Comisión Institucional de Ética y Valores: Impresión y encuadernación del "Código de ética del Archivo Nacional" </t>
  </si>
  <si>
    <t xml:space="preserve">Catálogo de la exposición documental </t>
  </si>
  <si>
    <t xml:space="preserve">800 ejemplares de calendarios para el 2019 </t>
  </si>
  <si>
    <t>DAH</t>
  </si>
  <si>
    <t>Impresión de formularios de la sala de consulta y etiquetas para cajas de archivo: trámite de fotocopias: 700 unidades, cantidad de timbres para certificaciones: 200 unidades, reproducción de rangos cámara digital: 255 unidades, etiquetas para cajas de archivo: 1.000 unidades, boletas de préstamo: 500 unidades, reproducción de documentos: 760 unidades, solicitud de fotocopiado: 760 unidades</t>
  </si>
  <si>
    <t>Pago de la impresión de carátulas de expedientes de índices notariales.</t>
  </si>
  <si>
    <t>CON</t>
  </si>
  <si>
    <t>DAN</t>
  </si>
  <si>
    <t>Digitalización de 5100 tomos de protocolos notariales depositados y cancelados por los notarios</t>
  </si>
  <si>
    <t>Administración del sistema INDEX</t>
  </si>
  <si>
    <t>Pago de ampliación del contrato de digitalización de aproximadamente 3.000 tomos de protocolo notarial.</t>
  </si>
  <si>
    <t>Digitalización de documentos:</t>
  </si>
  <si>
    <t xml:space="preserve">Tribunal de Sanciones Inmediatas: 24 cajas, 2.19 m, 296 unidades </t>
  </si>
  <si>
    <t xml:space="preserve">Junta Fundadora de la Segunda República: 1.49 m, 9 cajas, 7 libros, 26 unidades </t>
  </si>
  <si>
    <t xml:space="preserve">Mapas y planos: 1000 unidades </t>
  </si>
  <si>
    <t xml:space="preserve">Fotografías: 3000 unidades </t>
  </si>
  <si>
    <t>DTI</t>
  </si>
  <si>
    <t>Pago mensual de los servicios de correo electrónico institucional.</t>
  </si>
  <si>
    <t>Contratación de servicios jurídicos externos que permitan apoyar las decisiones de la Administración en aquellas situaciones complejas de contratación administrativa, entre otros. 50 horas profesionales</t>
  </si>
  <si>
    <t>Contratación de  una auditoría de Estados Financieros del año 2017 y una forense  para cumplir con lo que solicita el Ministerio de Cultura y Juventud según Circular DVMA-011-2016.</t>
  </si>
  <si>
    <t>Pago de los servicios de seguridad y vigilancia del edificio (I, II y III Etapas).  El cálculo incluye los reajustes de precios del I y II semestre</t>
  </si>
  <si>
    <t>Pago del servicio de limpieza del edificio.   El cálculo incluye el reajuste de precios del I y II semestre</t>
  </si>
  <si>
    <t>Contratación de servicios para el cambio de llavines de archivadores y escritorios que se encuentran dañados</t>
  </si>
  <si>
    <t>Contratación de un traductor para revisar y actualizar los resúmenes en inglés de la Revista del Archivo Nacional 2018</t>
  </si>
  <si>
    <t>Contratación de un traductor para revisar y actualizar el texto en inglés del Archivo Nacional en Wikipedia</t>
  </si>
  <si>
    <t>Comisión Salud Ocupacional: Contratación de servicios profesionales en Salud Ocupacional</t>
  </si>
  <si>
    <t>Previsión para el financiamiento de los proyectos ADAI</t>
  </si>
  <si>
    <t>Contratación de los Servicios Técnicos Archivísticos de un estudiante de la carrera de Archivística, que colabore en la descripción y transferencias de los documentos y brinde apoyo en labores técnicas propias de la gestión documental de la institución</t>
  </si>
  <si>
    <t>Contratación de servicios profesionales en Bibliotecología por un periodo de tres meses</t>
  </si>
  <si>
    <t>Museografía exposición documental</t>
  </si>
  <si>
    <t>Servicio de enmarcado de los afiches sobre actividades del Archivo Nacional</t>
  </si>
  <si>
    <t>Digitación de 120000 registros aproximadamente de índices del trienio 2010-2012</t>
  </si>
  <si>
    <t xml:space="preserve">Servicio de calibración de báscula médica del consultorio médico y de los esfigmomanómetros de la unidad médica y de la brigada </t>
  </si>
  <si>
    <t xml:space="preserve">Pago del contrato de fumigación de fin de año de las instalaciones del Archivo Nacional, para mantenerlas con un ambiente libre de insectos, roedores y microorganismos y el pago del servicio de afilamiento de cuchillas de las guillotinas, necesarias para  los trabajos de encuadernación de documentos y confección de contenedores.                                                                                                                                          </t>
  </si>
  <si>
    <t xml:space="preserve">Costo de tiquete aéreo para asistir a actividades programadas por la Red Sinergia ALA a un país de América Latina. </t>
  </si>
  <si>
    <t xml:space="preserve">Costo del tiquete aéreo para asistir a la reunión anual del Comité Intergubernamental del Programa ADAI  </t>
  </si>
  <si>
    <t xml:space="preserve">Costo del tiquete aéreo para asistir a evento convocado por la ALA o CIA </t>
  </si>
  <si>
    <t>XXX Congreso Archivístico Nacional</t>
  </si>
  <si>
    <t>Dos tiquetes aéreos</t>
  </si>
  <si>
    <t xml:space="preserve">Hospedaje conferencistas internacionales </t>
  </si>
  <si>
    <t xml:space="preserve">Catering y otros servicios </t>
  </si>
  <si>
    <t>Carpetas</t>
  </si>
  <si>
    <t xml:space="preserve">Obsequios a expositores </t>
  </si>
  <si>
    <t xml:space="preserve">Papelería y bolígrafos </t>
  </si>
  <si>
    <t>Imprevistos</t>
  </si>
  <si>
    <t>Recursos Humanos: Gastos inherentes a los siguientes cursos</t>
  </si>
  <si>
    <t xml:space="preserve">Dos cursos administración archivos de gestión, duración 20 horas y 15 participantes c/u. </t>
  </si>
  <si>
    <t>Curso administración de archivos centrales, duración 80 horas cupo 10</t>
  </si>
  <si>
    <t>Taller para cumplimentar la guía de chequeo para auditorías archivísticas, duración 12 horas. Cupo 10</t>
  </si>
  <si>
    <t>Dos charlas práctica notarial ante el Archivo Nacional. Duración 4 horas, cupo 50 c/u.</t>
  </si>
  <si>
    <t>Curso de descripción y clasificación de documentos, duración 12 horas, cupo 15</t>
  </si>
  <si>
    <t>Curso sobre gestión de documentos electrónicos y digitalización, duración 12 horas. Cupo 20</t>
  </si>
  <si>
    <t>Curso nuevos reglamentos sobre la Ley 7202, duración 12 horas. Cupo 25</t>
  </si>
  <si>
    <t>Taller Conservación preventiva de documentos, duración 40 horas. Cupo 10.</t>
  </si>
  <si>
    <t xml:space="preserve">Curso Gestión de Expedientes Administrativos, duración 12 horas. Cupo 25. </t>
  </si>
  <si>
    <t>Curso Norma Nacional de Descripción, duración 12 horas. Cupo 15.</t>
  </si>
  <si>
    <t>Actividades de actualización profesional para el personal de la Dirección General</t>
  </si>
  <si>
    <t>Capacitación en Recursos Descripción y Acceso para la Biblioteca</t>
  </si>
  <si>
    <t>Capacitación para la Coordinadora y las dos abogadas de la Unidad Asesoría Jurídica en actualización en derecho laboral, régimen estatutario, criterios del Servicio Civil, trámite de procedimientos administrativos disciplinarios y de cobro, así como la Gestión de Despido en el Régimen de Servicio Civil</t>
  </si>
  <si>
    <t>Capacitación para la Coordinadora de la Unidad Asesoría Jurídica en materia de planificación básica y estrategias para supervisión de personal</t>
  </si>
  <si>
    <t>Capacitación para las dos abogadas de la Unidad Asesoría Jurídica sobre el proceso contencioso administrativo y contratación administrativa</t>
  </si>
  <si>
    <t>Comisión Institucional Para la no discriminación de la Población Sexualmente Diversa: Para miembros de la comisión y personal de la institución</t>
  </si>
  <si>
    <t>Comisión de Teletrabajo y personal de la institución</t>
  </si>
  <si>
    <t>Comisión de Salud Ocupacional y personal de la institución</t>
  </si>
  <si>
    <t xml:space="preserve">Comisión Institucional de Accesibilidad y Discapacidad: personal, miembros de la Comisión </t>
  </si>
  <si>
    <t>Comisión de Ética: personal y miembros</t>
  </si>
  <si>
    <t>Comisión Auxiliar de Emergencias: Actividades de capacitación para miembros del Comité y Brigadas en: búsqueda y rescate, prevención de emergencias,   primeros auxilios y combate de incendios</t>
  </si>
  <si>
    <t>Reforzar los conocimientos del personal del departamento</t>
  </si>
  <si>
    <t xml:space="preserve">Capacitación para coordinadores y demás personal, basada en administración de personal, cómputo, entre otras. </t>
  </si>
  <si>
    <t>Servicios de capacitación para el personal del departamento</t>
  </si>
  <si>
    <t xml:space="preserve">Capacitación requerida en estimación de cobro de multas y cláusula penal en contratación administrativa </t>
  </si>
  <si>
    <t>Capacitación en temáticas afines a Recursos Humanos</t>
  </si>
  <si>
    <t>Capacitar a los funcionarios de departamento de Tecnologías de Información en temas como Administración de proyectos.</t>
  </si>
  <si>
    <t>Capacitación de la auditoría interna para así  mantener y perfeccionar sus capacidades y competencias profesionales mediante  la capacitación continua, de acuerdo a lo señalado en la Ley 8292 y directrices de la Contraloría General de la Republica sobre capacitación</t>
  </si>
  <si>
    <t>AI</t>
  </si>
  <si>
    <t>Celebración del mes de la patria</t>
  </si>
  <si>
    <t>Celebración del Día Internacional de los Archivos</t>
  </si>
  <si>
    <t>Presentación de las publicaciones del AN</t>
  </si>
  <si>
    <t>Inauguración exposición documental</t>
  </si>
  <si>
    <t>Conmemoración del Día Mundial del Patrimonio Audiovisual (27 de octubre)</t>
  </si>
  <si>
    <t>Otras actividades protocolarias y sociales relacionadas con donaciones de documentos, conferencias de prensa, mesas redondas</t>
  </si>
  <si>
    <t>eparaciones menores en el edificio (paredes, techos, pisos, barandas, portón eléctrico, etc.)</t>
  </si>
  <si>
    <t>Pago del contrato de recarga de todos los extintores institucionales.</t>
  </si>
  <si>
    <t>Cambio de 6 tanques hidroneumáticos dañados (tanques de aire conectado a las bombas, los cuales se encuentran solidificados por estar mala la membrana interna (no son reparables) y el tanque original del edificio que ya ha presentado fallas que por su obsolescencia no son reparables)</t>
  </si>
  <si>
    <t xml:space="preserve">Sustitución de 1 electroválvula con panel de control (se encarga de manera electrónica de controlar el llenado del tanque de captación, esto por cuanto actualmente se utiliza una boya de flotación y una válvula de cierre ordinaria que tiende a fallar y dejar llenando el tanque hasta que se rebalsa) </t>
  </si>
  <si>
    <t>Mantenimiento de un montacargas ubicado en el depósito de la III etapa para el traslado de los documentos</t>
  </si>
  <si>
    <t>Provisión para mantenimiento preventivo y correctivo de planta de respaldo eléctrico</t>
  </si>
  <si>
    <t xml:space="preserve">Mantenimiento del sistema de bombeo de agua potable </t>
  </si>
  <si>
    <t xml:space="preserve">Mantenimiento de la bomba contra incendios </t>
  </si>
  <si>
    <t xml:space="preserve">Mantenimiento de equipo de jardinería </t>
  </si>
  <si>
    <t xml:space="preserve">Mantenimiento de elevador del núcleo central </t>
  </si>
  <si>
    <t xml:space="preserve">Mantenimiento del sistema de detección de humo </t>
  </si>
  <si>
    <t>Mantenimiento y reparación de los equipos móviles de la institución</t>
  </si>
  <si>
    <t xml:space="preserve">Mantenimiento y reparación de la central telefónica(contrato de mantenimiento). </t>
  </si>
  <si>
    <t xml:space="preserve">Actualización de las versiones del software telefónico (mejoras necesarias para mantener estable el sistema y actualización de tarificador telefónico </t>
  </si>
  <si>
    <t xml:space="preserve">Mantenimiento y reparación del equipo y mobiliario de oficina en general, (fotocopiadoras, máquinas de escribir, escritorios, sillas) </t>
  </si>
  <si>
    <t>Mantenimiento de 9 visores de microfichas</t>
  </si>
  <si>
    <t>Mantenimiento de 2 fotocopiadoras</t>
  </si>
  <si>
    <t xml:space="preserve">Contratación de servicios de mantenimiento de la impresoras Kyosera </t>
  </si>
  <si>
    <t xml:space="preserve">Mantenimiento preventivo y correctivo de equipo de impresión y fax </t>
  </si>
  <si>
    <t>Mantenimiento del sistema de aires acondicionados de la institución y extractores</t>
  </si>
  <si>
    <t xml:space="preserve">Reparaciones que se requieran e inclusión de aires que se encontraban en garantía </t>
  </si>
  <si>
    <t xml:space="preserve">Los filtros de los inyectores de aire de Archivo Notarial </t>
  </si>
  <si>
    <t xml:space="preserve">Mantenimiento de trituradora de papel </t>
  </si>
  <si>
    <t>Mantenimiento de fotocopiadora.</t>
  </si>
  <si>
    <t>Mantenimiento preventivo y correctivo de las impresoras de la Dirección General y Junta Administrativa</t>
  </si>
  <si>
    <t>Contrato de mantenimiento preventivo, correctivo y repuestos para impresoras láser y multifuncional: 1 Multifuncional Kónica Milnolta, 2 Impresoras HP</t>
  </si>
  <si>
    <t>Mantenimiento de 3 impresoras láser, de 2 escáneres reproductores de microfichas</t>
  </si>
  <si>
    <t>Mantenimiento impresora láser, proyector y fax</t>
  </si>
  <si>
    <t>Contratación de servicios de mantenimiento de la fotocopiado Kyosera</t>
  </si>
  <si>
    <t xml:space="preserve">Compra de 30 horas de soporte técnico para sistema BOS </t>
  </si>
  <si>
    <t xml:space="preserve">Compra de 50 horas de soporte técnico para sistema BOS </t>
  </si>
  <si>
    <t xml:space="preserve">Mantenimiento de equipo utilizado para ofrecer capacitaciones </t>
  </si>
  <si>
    <t>Mantenimiento de equipo de impresora y escáner.</t>
  </si>
  <si>
    <t>Ampliación de garantías y licenciamiento anual de telecomunicaciones (Switches y otros) Los switches son equipos que se encargan de conectar los dispositivos de trabajo (Computadoras, impresoras) a la red interna asignando una conexión segura para la transmisión de datos. Los dispositivos adquiridos son configurables y de alta demanda de tráfico de información diaria, por lo que requieren de actualización de software interno (firmware) y extensión de la garantía del fabricante en caso de fallas del dispositivo</t>
  </si>
  <si>
    <t>Servicio de asistencia, mantenimiento y soporte especializado para la plataforma tecnológica, incluyendo: servidores físicos HP G6 y G8, dispositivos de seguridad perimetral Fortigate y Fortianalyzer, dispositivos de almacenamiento de alto desempeño HP P2000 y HP 3PAR, plataforma de virtualización VMWare, dispositivos de telecomunicaciones (Switches HP), dispositivos de respaldos en cintas magnéticas Data Protector, Directorio Activo, sistemas operativos Windows 7, 10 y Data Center, entre otros</t>
  </si>
  <si>
    <t>Mantenimiento preventivo impresora del Departamento, actualmente se cuenta con una impresora láser que requiere un mantenimiento, brindado por un representante de la marca, para su buen funcionamiento, implicando limpieza y revisión</t>
  </si>
  <si>
    <t>Mantenimiento preventivo de escáneres que apoyan el proceso de digitalización que se realiza en la institución, requieren un mantenimiento preventivo especializado, brindado por un representante de la marca, para mantener su correcto funcionamiento</t>
  </si>
  <si>
    <t>Mantenimiento de las UPSs (centro de datos y cuarto de telecomunicaciones del DAN) que requieren ser revisados al menos 1 vez al año para verificar el estado de sus componentes (baterías y de los dispositivos de control electrónico)</t>
  </si>
  <si>
    <t>El VMWare es la herramienta tecnológica que permite la virtualización, administración y control de los servidores. Esta requiere actualización del licenciamiento y extensión de garantía</t>
  </si>
  <si>
    <t>Ampliación de garantías y licenciamiento anual de almacenamiento de alto desempeño. La plataforma de almacenamiento de alto desempeño está compuesta por tres equipos (HP P2000, HP 3PAR y WDSentinel). Se requiere actualizar las garantías y licenciamientos</t>
  </si>
  <si>
    <t xml:space="preserve">Ampliación de garantías y licenciamiento anual de los equipos seguridad perimetral de la red y acceso a Internet </t>
  </si>
  <si>
    <t xml:space="preserve">Ampliación de garantías y licenciamiento anual de los equipos respaldos </t>
  </si>
  <si>
    <t xml:space="preserve">Licenciamiento anual y mantenimiento de antivirus </t>
  </si>
  <si>
    <t xml:space="preserve">Licenciamiento de usuario 2 anualidades Adobe Creative Cloud para DCONS y Proyección Institucional. </t>
  </si>
  <si>
    <t xml:space="preserve">Renovación cableado estructurado </t>
  </si>
  <si>
    <t>Mantenimiento preventivo computadoras iMac</t>
  </si>
  <si>
    <t>Pago de 10 servicios de mantenimiento preventivo de la maquinaria de restauración, encuadernación, fotocopiadora y equipo de microfilm, así como los lentes, cámaras fotográficas y equipo de grabación.</t>
  </si>
  <si>
    <r>
      <rPr>
        <b/>
        <u/>
        <sz val="10"/>
        <rFont val="Arial"/>
        <family val="2"/>
      </rPr>
      <t>Comisión Auxiliar de  Emergencias:</t>
    </r>
    <r>
      <rPr>
        <sz val="10"/>
        <rFont val="Arial"/>
        <family val="2"/>
      </rPr>
      <t xml:space="preserve">
Jabón de Clorhexidina numero 10 botellas de 250cc 
clostebol con neomicina en spray de 30 mg 10 unidades 
Alcohol de 90° 1 galón 
Suero glucosado al 50% bolsas de 100cc, numero 10 
Solución fisiológica bolsas de 250cc 
 tetracaína oftálmica 1 vial 
metamizol comprimidos de 500mg, 2 cajas con 100 tabletas c/u 
Venda Cobán 20 rollos 
Venda de gaza en rollo de 3 pulgadas 
Gel Lubricante 3 tubos 
Decatileno comprimidos 100 unidades 
Membrana de duoderm delgada 1 caja
Omeprazol comprimidos de 20 mg 100 comprimidos 
Epinefrina ampollas IV 
Dicinone en ampollas IV o IM 
Diazepam en ampollas IV 
Anmiodarona ampollas IV 
salbutamol para nebulizador 
Sulfato de ipratropium para nebulizador 
 20 litros  de oxígeno de  para soporte ventilatorio</t>
    </r>
  </si>
  <si>
    <r>
      <rPr>
        <b/>
        <u/>
        <sz val="10"/>
        <rFont val="Arial"/>
        <family val="2"/>
      </rPr>
      <t>Unidad Médica:</t>
    </r>
    <r>
      <rPr>
        <sz val="10"/>
        <rFont val="Arial"/>
        <family val="2"/>
      </rPr>
      <t xml:space="preserve">
Alcohol de 90 grados
Compra de jabón de clorexhidina
Compra de medicamentos de uso en el consultorio médico (decatileno, extracto de tilo, inyectables de uso de emergencias, tiocolchicosido, Acido fusidico, tetracaina oftálmica, furoseina oftálmica, entre otros) 
</t>
    </r>
  </si>
  <si>
    <t xml:space="preserve">Compra de 10 galones de alcohol isopropílico  , para las restauraciones y procesos de limpieza de documentos, contenedores y estanterías.                                    </t>
  </si>
  <si>
    <t xml:space="preserve">CON </t>
  </si>
  <si>
    <t>Compra de 18 tóneres para las impresoras de venta de imágenes (12 para la impresora Kyocera y 6 para la impresora LexMark)</t>
  </si>
  <si>
    <t>Tinta para sellos</t>
  </si>
  <si>
    <t>Compra de tóner para impresoras, fotocopiadoras y sellos</t>
  </si>
  <si>
    <t>Tóner para impresoras y multifuncional: 3 tóner HP laser jet CE285A black, 3 tóner HP-CE255A laser jet 3015 # 55ª, 3 tóner Kónica Minolta</t>
  </si>
  <si>
    <t xml:space="preserve">Compra de tinta para 2 impresoras de inyección de tinta cartuchos de color negro, amarillo, celeste y rosado, 2 cartuchos para cada impresora </t>
  </si>
  <si>
    <t xml:space="preserve"> 6 tóner para impresora láser utilizada en el departamento para impresión de informes, cartas, reportes, denuncias y otros </t>
  </si>
  <si>
    <t xml:space="preserve">4 revelador para fax </t>
  </si>
  <si>
    <t>60 cartuchos de tinta para Epson C110 (15 unidades de cada color cian, magenta, y amarillo y 20 unidades de color negro</t>
  </si>
  <si>
    <t>10 tóner original para fotocopiadora laser Kyocera Taskalfa 221</t>
  </si>
  <si>
    <t>10 tóner original para la impresora láser Kyocera TK-362</t>
  </si>
  <si>
    <t>45 cartuchos de tinta para impresora Epson TX-620 (8 unidades de cada color cian, magenta, y amarillo y 12 unidades de color negro</t>
  </si>
  <si>
    <t xml:space="preserve">Tóner para equipo de impresión y fax </t>
  </si>
  <si>
    <t>Adquisición de pinturas y otros productos complementarios para trabajos de mantenimiento del edificio</t>
  </si>
  <si>
    <t xml:space="preserve">Tóner y tintas para las impresoras (Kónica TN 217, Brother TN 650, Kyocera TK 332, Kyocera TK 362 y Xerox 3225) para las diferentes unidades del departamento </t>
  </si>
  <si>
    <t xml:space="preserve">Compra de 24 cartuchos de tintas marca Epson T-22 de las impresoras del departamento, 3/4 de galón de pintura acrílica para montaje de exposiciones; 3 cilindros de tinta para impresora láser, 2 botellitas de tinta para almohadilla color azul cada una      </t>
  </si>
  <si>
    <t>Compra de 10 tóner para la impresora del DTI</t>
  </si>
  <si>
    <t>ompra de juegos de cartuchos de tinta de impresora para las impresiones de informes y documentos de la auditoría</t>
  </si>
  <si>
    <t>Compra de 15 galones de ácido revelador Prostar y 15 galones de ácido fijador Prostar para los procesos de revelado de película de microfilm</t>
  </si>
  <si>
    <t>Compra 20 litros de oxígeno de  para soporte ventilatorio</t>
  </si>
  <si>
    <t>Compra de productos para jardinería en la institución</t>
  </si>
  <si>
    <t>Compra de esterilizador en liquido</t>
  </si>
  <si>
    <t>Compra de 2 kilos de carboximetilcelulosa, 2 galones de tolueno, 10 frascos de insecticida spray, 6 frascos de insecticida y bactericida timsen, 2 galones de cloroformo y 6 tarros de hidróxido de calcio</t>
  </si>
  <si>
    <t>Compra de 8 paquetes de polvo cáustico para encuadernación de documentos</t>
  </si>
  <si>
    <t xml:space="preserve">Adquirir alimentos no perecederos para los servicios de alimentación que brinda la Dirección General en sus actividades archivísticas, culturales y recreativas (café, té, refrescos, azúcar, crema, entre otros). </t>
  </si>
  <si>
    <t>Compra de Refrigerios, crema, café, azúcar y te para las sesiones programadas de la Comisión Nacional de Selección y Eliminación de Documentos (CNSED);  y otras comisiones a cargo del departamento.</t>
  </si>
  <si>
    <t>Platinas   y angulares para reparaciones menores y mantenimiento de edificios, 3 cacheras de fregadero</t>
  </si>
  <si>
    <t>Adquisición de sacos de cemento , concremix, pegamix y bondex para reparación aceras,  fragua,   materiales necesarios en el mantenimiento preventivo y correctivo de la institución</t>
  </si>
  <si>
    <t>Compra de madera necesaria para la instalación del pasito institucional y atender otras necesidades menores</t>
  </si>
  <si>
    <t>Adquisición de reglas de madera,  materiales necesarios en el mantenimiento preventivo y correctivo de la institución</t>
  </si>
  <si>
    <t>Compra de cintas de respaldo</t>
  </si>
  <si>
    <t>Compra discos duros externos</t>
  </si>
  <si>
    <t>Compra de accesorios eléctricos, luces decorativas y extensiones para la decoración navideña y otras necesidades institucionales, entre ellas el montaje de la exposición documental</t>
  </si>
  <si>
    <t>Compra extensiones y regletas</t>
  </si>
  <si>
    <t xml:space="preserve">Compra de luminarias ahorrativas de acuerdo con el Plan de Eficiencia Energética, para continuar con el proceso de sustitución de las luminarias de los edificios de la I y II etapa por lámparas que reduzcan el consumo eléctrico </t>
  </si>
  <si>
    <t>Adquisición de cables eléctricos y telefónicos, tomacorrientes, uniones, breakers, y otros materiales requeridos en el mantenimiento del sistema eléctrico y telefónico de la institución</t>
  </si>
  <si>
    <t>Compra de materiales eléctricos para atender eventuales fallos de los equipos de cómputo que no se encuentran en garantía</t>
  </si>
  <si>
    <t>Adquisición de vidrios para reponer algún vidrio quebrado en la institución</t>
  </si>
  <si>
    <t>Compra de accesorios de PVC para reparación de tuberías y accesorios para reparación de lavatorios y servicios sanitarios</t>
  </si>
  <si>
    <t>Compra de maceteros plásticos para jardinería</t>
  </si>
  <si>
    <t>Adquisición de servicios sanitarios, fluxómetros y otros materiales necesarios en el mantenimiento preventivo, correctivo y reducir el desperdicio de agua, así como los cartuchos de repuesto de los mingitorios secos</t>
  </si>
  <si>
    <t>Comisión Auxiliar de Emergencias: Un juego de tubos para el laringoscopio</t>
  </si>
  <si>
    <t xml:space="preserve">Compra de estuche para resguardar tablet </t>
  </si>
  <si>
    <t xml:space="preserve">2 cajas metálicas con llave para guardar dinero </t>
  </si>
  <si>
    <t>Adquisición de cámara infrarroja para detectar fugas de agua y calentamiento de circuitos eléctricos</t>
  </si>
  <si>
    <t xml:space="preserve">Compra de espéculos para la unidad de servicios médicos </t>
  </si>
  <si>
    <t xml:space="preserve">Compra de 2 plegaderas FBPLF8 para las áreas de restauración y encuadernación para doblamiento y estiramiento de documentos; 2 espátulas eléctricas para pegar papel de restauración a los documentos FB57038, 1 caja con cuchillas para bisturís; 20 agujas para coser documentos; 6 brochas para restauración,  6 pinceles para restauración  3 repuestos para cuchilla cutter y  24 brocas para perforar documentos y 1 termohigrómetro digital para medir la humedad relativa y la temperatura en depósitos.    </t>
  </si>
  <si>
    <t>Compra de repuestos de los visores de microfichas</t>
  </si>
  <si>
    <t>Repuestos en general para los equipos y electrodomésticos con que cuentan las unidades de la Dirección General y la Junta Administrativa (unidades de tambor de imagen para impresoras, unidades de fusión para fotocopiadoras, entre otros)</t>
  </si>
  <si>
    <t>Compra de repuestos necesarios para la impresora laser y la fotocopiadora</t>
  </si>
  <si>
    <t>2 Tambor para Impresora Láser Kyocera TK 362 y fotocopiadora Kyosera</t>
  </si>
  <si>
    <t xml:space="preserve">Adquisición de baterías, repuestos varios para equipos móviles y fijos </t>
  </si>
  <si>
    <t>Compra de repuestos para impresoras y fotocopiadora del Departamento Administrativo financiero</t>
  </si>
  <si>
    <t xml:space="preserve">Compra de repuestos de emergencia para todos los equipos y maquinaria del departamento, entre ellos, microfilmadoras, visores, insertadores, duplicadores, reveladoras, cámaras fotográficas, refiladoras, etc.                                                                                                                                                                                             </t>
  </si>
  <si>
    <t>100 juegos de separadores de libros antideslizantes color negro</t>
  </si>
  <si>
    <t xml:space="preserve">Material necesario para la venta de servicios (digitalización de protocolos, constancias, reproducciones, venta de imágenes digitalizadas y microfilmadas impresas, facilitación de tomos y depósito de tomos), 18 cintas para impresora EPSON M188; 20 cajas de clips plásticos; 20 almohadillas para sellos; 20 humedecedores de dedos; 25 cajas de grapas; 20 cajas de marcadores o pilots; 3 sellos fechadores; 10 perforadoras de papel; 10 cajas de notas adhesivas; 3 cajas de lápices </t>
  </si>
  <si>
    <t>Compra de 35 galones de pegamento cola blanca para la encuadernación de tomos de protocolo notarial</t>
  </si>
  <si>
    <t xml:space="preserve">Adquisición de materiales para la oficina: almohadillas para sellos, borradores de goma, cintas y etiquetas adhesivas, cajas de clips de varios tamaños, correctores líquidos, cajas de prensas fastener, foliador automático, gomas líquidas, grapadoras metálicas, humedecedores de dedos, bolígrafos negros y azules, resaltadores, sacas grapas, separados metálicos de libros, plástico adhesivo (para la biblioteca), entre otros. </t>
  </si>
  <si>
    <t>Álbum Print File ARC-S para hojas de archivo serie S; Fundas Print File para archivo de dos fotos de 8x10”, de 25 hojas; Fundas Print File para archivo de seis fotos de 4x6”, de 25 hojas; Fundas Print File para archivo de siete tiras de cinco cuadros de película de 35 mm, de 100 hojas. Lápices de grafito, mina color negro, en caja de 12 unidades; lápices de dibujo 6B; lapiceros en caja de 12 unidades; grapas 26/6 pulgadas, caja de 5000 unidades; marcadores permanentes punta fina OPH-CD 421-F para fotografías; plumas blancas para rotular contactos; clips de colores, caja de 100 unidades; cajas de CD o DVD para las órdenes digitales; tinta negra para almohadilla; correctores de lapicero; goma líquida blanca; almohadillas para sellos; ligas de hule N°32; plástico adhesivo; goma en barra Pritt de 42 gramos; pegamento base agua para encuadernación 525; Sellos</t>
  </si>
  <si>
    <t>10 cajas de lapiceros negros, 10 cajas de lapiceros azules, 25 cintas para empaque, cintas para reloj marcador ,10 paquetes de post it, borradores, 3 perforadora industrial, grapadoras, 10 Tijeras,  6 papeleras verticales, sacagrapas, etiquetas para expedientes, prensas plásticas para folder.</t>
  </si>
  <si>
    <t xml:space="preserve">Compra de útiles y materiales de oficina y cómputo varios. </t>
  </si>
  <si>
    <t>2 cintas para impresora EPSON FX-890, 20 cintas impresoras para impresora de punto de venta,   10 cintas impresoras para sumadora, 1 pizarra acrílica para anotaciones en la caja institucional, un foliador para presupuesto, cinta de impresora modelo 505300-003 para imprimir los carnet de funcionarios y visitantes.  Rendimiento 500 impresiones, foliador para expedientes, 72 cajas de lapiceros, 50 cajas de lápices, 24 borradores,  10 gomeros, 30 rollos cinta adhesiva transparente, 60 cajas de prensas plásticas para fólder, 10 cintas impresoras para sumadora, 12 correctores de papel líquido, 2 paquetes fundas para fotografías de 4x6(1) y 8x6 (1), 1 paquete de fundas para negativos  3 álbumes de fotografía, 10 masking tape de 1,5 cm ancho, 3 cintas Epson FX 2190, 5 perforadora dos huecos, 10 sacagrapas,  6 cajas de resaltadores fosforescentes,  36 marcadores de pizarra (negro, azul, rojo), 50 cajas de clips de colores, 40 paquetes de post it, 5 etiquetas para expedientes, 4 humedecedores de dedos, 10 plantillas para mouse, 5 tijeras, 4 grapadoras metálicas, 20 cajas de grapas</t>
  </si>
  <si>
    <t xml:space="preserve">Compra de 50 discos compactos DVD, 50 discos compactos corrientes, 6 borradores de goma blanca, 2 cajas con carruchas de cinta adhesiva transparente, 6 carruchas de cinta masking de 1 pulgada, 6 carruchas de cinta masking de 2 pulgadas, 4 cajas de clips de colores, 1 caja con prensas plásticas, 2 cajas con grapas N° 26-6 con 5.000 grapas, 24 bolígrafos color azul, 24 bolígrafos color negro, 24 lápices mina negra, 30 marcadores permanentes.  </t>
  </si>
  <si>
    <t>Compra de materiales de oficina y cómputo del departamento.</t>
  </si>
  <si>
    <t>Compra de materiales de oficina, lápices, grapadoras, cinta adhesiva, marcadores permanentes, resaltadores de colores, papeleras, llave maya de 8GB, clips estándar y mariposa, bolígrafos, borradores.</t>
  </si>
  <si>
    <t>20 cajas de 100 unidades de curitas rectangulares, torundas de gasa, 1 bolsa de 200 unidades, campos estériles desechables fenestrados, adquisición de 8, guantes no estériles talla M sin talcos 4 cajas, transpore 20 rollos de 2"", 3 torniquetes, mascarillas para RCP compra de 10 unidades, tiras reactivas para glucómetro, 3 cuellos ortopédicos, 3 inmovilizadores, 3 cinturón araña, un juego de tubos para el laringoscopio, casetes para desfibrilador (DEA)</t>
  </si>
  <si>
    <t xml:space="preserve">4 cajas con 100 pares de guantes talla M, 4 cajas con 100 pares de guantes talla L, 2 cajas con 100 respiradores desechables </t>
  </si>
  <si>
    <t>3 cajas de guantes de látex sin polvo tamaño mediano, 2 cajas de guantes de látex tamaño grande, 2 cajas de guantes de látex tamaño pequeñas, 3 cajas de mascarillas desechables marca 3M para el uso de los funcionarios</t>
  </si>
  <si>
    <t>Compra de insumos médicos propios de la consulta externa, baja lenguas, guantes de látex y estériles, torundas de algodón, jeringas, agujas de carga, gasa estéril y en rollo, Venda coban, y venda klin, entre otros</t>
  </si>
  <si>
    <t>15 resmas de papel carta, 65 resmas de papel oficio (para constancias, reproducciones y copias), 25 archivadores de cartón para archivo de solicitudes de constancias, recibos de cancelación de impresiones, copias de recibos de tomos de protocolo, 20 rollos de papel térmico para la etiquetera del control de filas, 100 talonarios de recibos de depósito de tomos, 15 talonarios de irregularidades en tomos, 8 talonarios de control de entrega de recibos de tomos de protocolo,  2000 fichas descriptivas de tomos de protocolo, 500 formularios de cadena de trámite, 20 talonarios de recibos de restauraciones, 10 cajas de folders, 4700 recibos provisionales de tomos de protocolo, 90 rollos de papel para boletas testigo, 7500 boletas testigo de uso interno, 1500 solicitudes de constancias, 3000 recibos para constancias, 2000 solicitudes de copias certificadas y certificaciones, 2000 recibos para fotocopias certificadas, 1.000 solicitudes de ulteriores testimonios,  1.000 recibos de ulteriores testimonios, 10 talonarios de boletas de tasa y cancelación de recibos.</t>
  </si>
  <si>
    <t>Compra de 40 resmas de papel líder de 250 pliegos  y 20 de cartón calibre 80, para encuadernaciones de tomos de protocolo notarial</t>
  </si>
  <si>
    <t>Suscripción anual a los periódicos La Nación y La República</t>
  </si>
  <si>
    <t>Compra libros para Biblioteca</t>
  </si>
  <si>
    <t xml:space="preserve">Papeles y cartulinas finas para certificados, programas de mano, gafetes, afiches, entre otros </t>
  </si>
  <si>
    <t>Herramienta de trabajo (libro) en Alfagrama para la Biblioteca Especializada en Archivística</t>
  </si>
  <si>
    <t>Compra de todo tipo de materiales de papel para el departamento y junta: 1 caja de papel de seguridad, resmas de papel bond carta y oficio, papel continuo, pliegos de cartulina fina y de diferentes colores, papel térmico para fax, sobres manila varios tamaños, ampos archivadores, block de notas adhesivas, toallas de cocina, servilletas, carpetas colgantes, cuadernos, entre otros</t>
  </si>
  <si>
    <t>Compra de papel bristol para encuestas y folletos con los servicios del Archivo Nacional en braile</t>
  </si>
  <si>
    <t>Papel bond tamaño carta, 8.5"" x 11"", 20 libras, resmas de 500 unidades, papel bond tamaño oficio, 8.5"" x 13"", 20 libras, resmas de 500 unidades, papel carbón tamaño carta, caja de 100 unidades, sobres manila n°10 (tamaño carta), sobres manila n°13 (tamaño oficio), quita y pon amarillo 3"" x 3"", quita y pon amarillo 1.5"" x 2"", sobres blancos con el membrete del Archivo Nacional, cartulina bristol de 180 gramos, 30.5 x 25 y 1/2 pulgadas, color blanco, resma de 100 pliegos, sobre manila n°15, 12x15, extra oficio, cinta Letratag papel, tamaño 1/2"", color blanco, rendimiento 400 cms, línea de cinta, Dymo, compatible Letratag 91306/ 12/ 91344/ 46/ 48/ 11944/ 11946, carpetas colgantes tamaño oficio, carpeta manila tamaño carta, carpeta manila tamaño oficio, cartulina bristol de colores surtidos, paquete de 50 unidades"</t>
  </si>
  <si>
    <t xml:space="preserve">Compra de 15 resmas de cartulina manila, 3 de dúplex, 25 de bristol, 1 resma de periódico, 3 carruchas papel engomado, 80 metros  papel de encuadernación, 75 pliegos de papeles kimberly de colores y gramaje a escoger para exposiciones  y encuadernaciones, 1 cilindro papel tisú Tengucho Ma-51034, 21x31 pulgadas, 12 cilindros de papel japonés Handmade Sekishu FB-JTPSN, 51037, 24x39 pulgadas, 3 cilindros de papel archivando FB-R12216412 para los trabajos de  restauración, 2 resmas cartón 40, 3 resmas cartón 100, 8 blocks quita y pon medianos, 6 blocks  papel rayado común, 2 cajas carpetas manila tamaño oficio, 2 carruchas de cinta color oro para encuadernación y 2 cajas carpetas colgantes oficio. </t>
  </si>
  <si>
    <t>Compra de papel para el uso en la gestión documental del departamento.</t>
  </si>
  <si>
    <t>Compra de folders tamaño oficio, carpetas colgantes  y papel</t>
  </si>
  <si>
    <t>Compra de 200 metros de tela army olivo para la encuadernación de tomos de protocolo notarial</t>
  </si>
  <si>
    <t>20 Gabachas para funcionarios</t>
  </si>
  <si>
    <t>4 gabachas de telas para los funcionarios del departamento</t>
  </si>
  <si>
    <t xml:space="preserve">Compra de manteles para actividades de capacitación y otras actividades </t>
  </si>
  <si>
    <t xml:space="preserve">Adquisición de uniformes para oficiales de seguridad (3 pantalones, 4 camisas, por año), dos gabachas, camisas y pantalones para 5 funcionarios (2 funcionarios jardineros, 1 de mantenimiento, 1 de limpieza) </t>
  </si>
  <si>
    <t xml:space="preserve">Compra de franela y paños para limpieza </t>
  </si>
  <si>
    <t>Confección de 12 gabachas para los trabajos del departamento</t>
  </si>
  <si>
    <t>Materiales de limpieza para la cocina</t>
  </si>
  <si>
    <t xml:space="preserve">Compra de bolsas para basura grandes y de jardín, jabón líquido para manos, desinfectante, pledge, escobas, mechas, jabón lavaplatos, jabón en polvo (artículos para toda la institución)   </t>
  </si>
  <si>
    <t>Compra de 6 galones de detergente líquido neutro, para los procesos de restauración de documentos.</t>
  </si>
  <si>
    <t>Comisión Auxiliar de Emergencias: Compra e instalación de señales de emergencia (incluyendo foto luminiscentes) para los edificios incluida la IV Etapa del edificio según los recomendado por el Plan de Emergencias del Archivo Nacional</t>
  </si>
  <si>
    <t>Adquisición de guantes, anteojos, equipo de protección para motociclista</t>
  </si>
  <si>
    <t>Compra y reposición de algunos utensilios en la cocina</t>
  </si>
  <si>
    <t>Compra de 10 paquetes de platos plásticos desechables N°7, de 25 unidades cada uno, 10 paquetes de vasos plásticos desechables N° 7 de 25 unidades cada uno, 12 paquetes de cucharas plásticas desechables de 25 unidades cada uno, 12 paquetes de tenedores plásticos desechables de 25 unidades de cada uno, 1 paquete de 200 removedores para café</t>
  </si>
  <si>
    <t>Compra de placas para el reconocimiento de los ganadores a los premios archivísticos en el 2017</t>
  </si>
  <si>
    <t>Baterías triple A recargables y su respectivo cargador para las grabadoras utilizadas por la secretaria de la Junta Administrativa, la Asesoría Jurídica y la Unidad de Proyección Institucional</t>
  </si>
  <si>
    <t>Baterías doble A recargables para el mouse y teclado inalámbrico de la diseñadora gráfica</t>
  </si>
  <si>
    <t>Compra de baterías para focos utilizados en caso de falta de fluido eléctrico en los depósitos, 10 Triple A, 2 Modelo CR2032 3v</t>
  </si>
  <si>
    <t xml:space="preserve">100 carnets y 100 porta carnet para funcionarios nuevos, sustituciones de los dañados y extraviados. </t>
  </si>
  <si>
    <t xml:space="preserve">Gafetes para visitantes con su correspondiente porta gafete y cordón </t>
  </si>
  <si>
    <t xml:space="preserve">Baterías (pilas) para focos de oficiales de seguridad, detector de metales, relojes, control de portón eléctrico </t>
  </si>
  <si>
    <t>Compra de otros suministros para la auditoría</t>
  </si>
  <si>
    <t xml:space="preserve">Vajilla desechable (1500 vasos, 500 platos, 200 removedores, 1500 cucharas, tenedores y cuchillos) para actividades de capacitación y actividades Institucionales </t>
  </si>
  <si>
    <t xml:space="preserve">Compra de 4 punteros laser para impartir capacitaciones al Sistema Nacional de Archivos y efectuar presentaciones de los informes de inspección en las instituciones </t>
  </si>
  <si>
    <t>Sustituir teléfonos que están fallando</t>
  </si>
  <si>
    <t>Compra de teléfono para reponer uno que está dañado en el Área de Restauración y mantener otro de reserva en caso de emergencia.</t>
  </si>
  <si>
    <t>Radios de onda corta</t>
  </si>
  <si>
    <t xml:space="preserve">Dos Trituradoras de papel para la secretaría de Dirección General y Asesoría Jurídica </t>
  </si>
  <si>
    <t xml:space="preserve">Dos muebles estilo bibliotecas para la Subdirección General </t>
  </si>
  <si>
    <t>Compra de un mueble metálico de seguridad para la custodia de documentos que se cosen y encuadernan en el Área de Encuadernación.</t>
  </si>
  <si>
    <t xml:space="preserve">Compra de relojes marcadores para la recepción de índices </t>
  </si>
  <si>
    <t>Sillas ergonómicas</t>
  </si>
  <si>
    <t>Adquirir sillas ergonómicas para el departamento</t>
  </si>
  <si>
    <t xml:space="preserve">Compra de sillas ergonómicas </t>
  </si>
  <si>
    <t xml:space="preserve">1 armario metálico para archivar documentos contables y presupuestarios </t>
  </si>
  <si>
    <t xml:space="preserve">1 encuadernadora de espiral para encuadernar los documentos financieros y presupuestarios que se requiera </t>
  </si>
  <si>
    <t xml:space="preserve">Compra de sillas para los funcionarios del departamento. </t>
  </si>
  <si>
    <t>Se requiere una silla ergonómica, una sumadora.</t>
  </si>
  <si>
    <t>Desarrollo de sistema Gin -Gun el cual se desarrollará por etapas en 2018-2019 I Etapa (estado de los notarios, integrado con el Registro Nacional de notarios, control de índices y protocolo)</t>
  </si>
  <si>
    <t>Adquisición de almacenamiento de alto desempeño</t>
  </si>
  <si>
    <t>Segunda tarjeta madre para Switch Principal (redundancia)</t>
  </si>
  <si>
    <t>Adquisición librería de respaldos en cintas magnéticas</t>
  </si>
  <si>
    <t xml:space="preserve">UPS para sustitución por obsolescencia </t>
  </si>
  <si>
    <t>Quince computadoras de escritorio</t>
  </si>
  <si>
    <t>Renovación licenciamiento de Microsoft Office (1/3 de las licencias pendientes de actualizar)</t>
  </si>
  <si>
    <t xml:space="preserve">Actualización de licenciamiento de Windows Server Datacenter </t>
  </si>
  <si>
    <t xml:space="preserve">Actualización de licenciamiento de SQL Server Std. Edition </t>
  </si>
  <si>
    <t>Adquisición de un servidor físico</t>
  </si>
  <si>
    <t xml:space="preserve">Dos switches de 24 puertos, dos switches para el ampliar la cobertura en de la red inalámbrica en las zonas de Archivo Notarial y el área del sótano (Salón multiusos, Conservación, parqueo y Archivo Central) </t>
  </si>
  <si>
    <t>Herramienta especializada en la automatización de la gestión de la Auditoría Interna, para el ejercicio de las diferentes labores que se realizan en sus etapas de planificación, control, supervisión, papeles de trabajo, seguimiento a las recomendaciones a informes emitidos.</t>
  </si>
  <si>
    <t>Dos botiquines médicos equipados para renovar los actuales</t>
  </si>
  <si>
    <t>Un sistema electrónico de acceso a los depósitos del Departamento de Archivo Notarial en donde se encuentran ubicados los tomos de protocolos de los notarios</t>
  </si>
  <si>
    <t>Compra de un locker para guardar los bienes personales de los funcionarios debido a cambios en la distribución de espacio de la USTA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</si>
</sst>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00_);_(* \(#,##0.00\);_(* \-??_);_(@_)"/>
  </numFmts>
  <fonts count="18">
    <font>
      <sz val="10"/>
      <name val="Arial"/>
    </font>
    <font>
      <sz val="10"/>
      <name val="Arial"/>
    </font>
    <font>
      <b/>
      <sz val="10"/>
      <name val="Arial"/>
      <family val="2"/>
    </font>
    <font>
      <sz val="10"/>
      <name val="Arial"/>
      <family val="2"/>
    </font>
    <font>
      <b/>
      <sz val="10"/>
      <name val="Arial,Bold"/>
    </font>
    <font>
      <sz val="8"/>
      <name val="Arial"/>
      <family val="2"/>
    </font>
    <font>
      <b/>
      <sz val="8"/>
      <name val="Arial"/>
      <family val="2"/>
    </font>
    <font>
      <sz val="6"/>
      <name val="Arial"/>
      <family val="2"/>
    </font>
    <font>
      <b/>
      <sz val="14"/>
      <name val="Arial"/>
      <family val="2"/>
    </font>
    <font>
      <sz val="14"/>
      <name val="Arial"/>
      <family val="2"/>
    </font>
    <font>
      <sz val="7"/>
      <name val="Arial"/>
      <family val="2"/>
    </font>
    <font>
      <sz val="10"/>
      <color indexed="10"/>
      <name val="Arial"/>
      <family val="2"/>
    </font>
    <font>
      <b/>
      <u/>
      <sz val="10"/>
      <name val="Arial"/>
      <family val="2"/>
    </font>
    <font>
      <b/>
      <sz val="10"/>
      <color indexed="9"/>
      <name val="Arial"/>
      <family val="2"/>
    </font>
    <font>
      <sz val="10"/>
      <name val="Arial,Bold"/>
    </font>
    <font>
      <sz val="10"/>
      <color indexed="10"/>
      <name val="Arial"/>
      <family val="2"/>
    </font>
    <font>
      <sz val="10"/>
      <color theme="5"/>
      <name val="Arial"/>
      <family val="2"/>
    </font>
    <font>
      <sz val="10"/>
      <color theme="9" tint="-0.249977111117893"/>
      <name val="Arial"/>
      <family val="2"/>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3" tint="-0.499984740745262"/>
        <bgColor indexed="64"/>
      </patternFill>
    </fill>
    <fill>
      <patternFill patternType="solid">
        <fgColor theme="5" tint="0.79998168889431442"/>
        <bgColor indexed="64"/>
      </patternFill>
    </fill>
    <fill>
      <patternFill patternType="solid">
        <fgColor theme="5" tint="0.79998168889431442"/>
        <bgColor indexed="41"/>
      </patternFill>
    </fill>
    <fill>
      <patternFill patternType="solid">
        <fgColor theme="3" tint="0.79998168889431442"/>
        <bgColor indexed="41"/>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5">
    <xf numFmtId="0" fontId="0" fillId="0" borderId="0"/>
    <xf numFmtId="165" fontId="3" fillId="0" borderId="0" applyFill="0" applyBorder="0" applyAlignment="0" applyProtection="0"/>
    <xf numFmtId="0" fontId="1" fillId="0" borderId="0"/>
    <xf numFmtId="0" fontId="3" fillId="0" borderId="0"/>
    <xf numFmtId="164" fontId="1" fillId="0" borderId="0" applyFont="0" applyFill="0" applyBorder="0" applyAlignment="0" applyProtection="0"/>
  </cellStyleXfs>
  <cellXfs count="201">
    <xf numFmtId="0" fontId="0" fillId="0" borderId="0" xfId="0"/>
    <xf numFmtId="0" fontId="0" fillId="0" borderId="0" xfId="0" applyAlignment="1">
      <alignment horizontal="center"/>
    </xf>
    <xf numFmtId="0" fontId="3" fillId="0" borderId="1" xfId="3"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xf>
    <xf numFmtId="0" fontId="3" fillId="2" borderId="1" xfId="3" applyFont="1" applyFill="1" applyBorder="1" applyAlignment="1" applyProtection="1">
      <alignment horizontal="left" vertical="center" wrapText="1"/>
      <protection locked="0"/>
    </xf>
    <xf numFmtId="0" fontId="6" fillId="2" borderId="1" xfId="0" applyNumberFormat="1" applyFont="1" applyFill="1" applyBorder="1" applyAlignment="1" applyProtection="1">
      <alignment horizontal="right" vertical="center" wrapText="1"/>
      <protection locked="0"/>
    </xf>
    <xf numFmtId="4" fontId="2" fillId="2" borderId="1" xfId="3" applyNumberFormat="1" applyFont="1" applyFill="1" applyBorder="1" applyAlignment="1" applyProtection="1">
      <alignment vertical="center" wrapText="1"/>
      <protection locked="0"/>
    </xf>
    <xf numFmtId="4" fontId="3" fillId="0" borderId="1" xfId="3" applyNumberFormat="1" applyFont="1" applyFill="1" applyBorder="1" applyAlignment="1" applyProtection="1">
      <alignment vertical="center" wrapText="1"/>
      <protection locked="0"/>
    </xf>
    <xf numFmtId="0" fontId="3" fillId="0" borderId="1" xfId="3" applyFont="1" applyFill="1" applyBorder="1" applyAlignment="1" applyProtection="1">
      <alignment horizontal="center" vertical="center" wrapText="1"/>
      <protection locked="0"/>
    </xf>
    <xf numFmtId="0" fontId="3" fillId="0" borderId="1" xfId="3" applyFont="1" applyFill="1" applyBorder="1" applyAlignment="1" applyProtection="1">
      <alignment horizontal="center" vertical="center"/>
      <protection locked="0"/>
    </xf>
    <xf numFmtId="0" fontId="3" fillId="2" borderId="1" xfId="3" applyFont="1" applyFill="1" applyBorder="1" applyAlignment="1" applyProtection="1">
      <alignment vertical="center"/>
      <protection locked="0"/>
    </xf>
    <xf numFmtId="0" fontId="3" fillId="2" borderId="1" xfId="3" applyFont="1" applyFill="1" applyBorder="1" applyAlignment="1" applyProtection="1">
      <alignment vertical="center" wrapText="1"/>
      <protection locked="0"/>
    </xf>
    <xf numFmtId="0" fontId="15" fillId="2" borderId="1" xfId="0" applyFont="1" applyFill="1" applyBorder="1" applyAlignment="1" applyProtection="1">
      <alignment horizontal="left" vertical="center"/>
    </xf>
    <xf numFmtId="0" fontId="11" fillId="2" borderId="1" xfId="3"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xf>
    <xf numFmtId="0" fontId="11" fillId="2" borderId="1" xfId="3" applyFont="1" applyFill="1" applyBorder="1" applyAlignment="1" applyProtection="1">
      <alignment horizontal="center" vertical="center" wrapText="1"/>
      <protection locked="0"/>
    </xf>
    <xf numFmtId="0" fontId="3" fillId="2" borderId="1" xfId="3"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1" xfId="2"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top" wrapText="1"/>
      <protection locked="0"/>
    </xf>
    <xf numFmtId="0" fontId="3" fillId="4" borderId="1" xfId="3" applyFont="1" applyFill="1" applyBorder="1" applyAlignment="1" applyProtection="1">
      <alignment horizontal="left" vertical="center" wrapText="1"/>
      <protection locked="0"/>
    </xf>
    <xf numFmtId="0" fontId="3" fillId="4" borderId="1" xfId="0" applyFont="1" applyFill="1" applyBorder="1" applyAlignment="1" applyProtection="1">
      <alignment horizontal="left" vertical="top" wrapText="1"/>
      <protection locked="0"/>
    </xf>
    <xf numFmtId="0" fontId="12" fillId="4" borderId="1" xfId="0" applyFont="1" applyFill="1" applyBorder="1" applyAlignment="1">
      <alignment vertical="center" wrapText="1"/>
    </xf>
    <xf numFmtId="0" fontId="0" fillId="0" borderId="1" xfId="0" applyFont="1" applyFill="1" applyBorder="1" applyAlignment="1" applyProtection="1">
      <alignment horizontal="center" vertical="center"/>
    </xf>
    <xf numFmtId="0" fontId="0" fillId="0" borderId="1" xfId="0" applyFont="1" applyFill="1" applyBorder="1" applyAlignment="1" applyProtection="1">
      <alignment horizontal="left" vertical="center"/>
    </xf>
    <xf numFmtId="0" fontId="0" fillId="2" borderId="1" xfId="0" applyFont="1" applyFill="1" applyBorder="1" applyAlignment="1" applyProtection="1">
      <alignment horizontal="left" vertical="center"/>
    </xf>
    <xf numFmtId="4" fontId="2" fillId="2" borderId="1" xfId="3" applyNumberFormat="1" applyFont="1" applyFill="1" applyBorder="1" applyAlignment="1" applyProtection="1">
      <alignment horizontal="right" vertical="center" wrapText="1"/>
      <protection locked="0"/>
    </xf>
    <xf numFmtId="0" fontId="3" fillId="4" borderId="1" xfId="0" applyNumberFormat="1" applyFont="1" applyFill="1" applyBorder="1" applyAlignment="1" applyProtection="1">
      <alignment horizontal="left" vertical="center" wrapText="1"/>
      <protection locked="0"/>
    </xf>
    <xf numFmtId="0" fontId="3" fillId="0" borderId="1" xfId="3" applyFont="1" applyFill="1" applyBorder="1" applyAlignment="1" applyProtection="1">
      <alignment vertical="center"/>
      <protection locked="0"/>
    </xf>
    <xf numFmtId="0" fontId="3" fillId="0" borderId="1" xfId="3" applyFont="1" applyFill="1" applyBorder="1" applyAlignment="1" applyProtection="1">
      <alignment vertical="center" wrapText="1"/>
      <protection locked="0"/>
    </xf>
    <xf numFmtId="0" fontId="5" fillId="0" borderId="1" xfId="0" applyNumberFormat="1"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center"/>
    </xf>
    <xf numFmtId="0" fontId="0"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0" fillId="0" borderId="1" xfId="0" applyFont="1" applyFill="1" applyBorder="1" applyAlignment="1" applyProtection="1">
      <alignment horizontal="center" vertical="center" wrapText="1"/>
    </xf>
    <xf numFmtId="0" fontId="0" fillId="2" borderId="1" xfId="0" applyFont="1" applyFill="1" applyBorder="1" applyAlignment="1" applyProtection="1">
      <alignment vertical="center"/>
    </xf>
    <xf numFmtId="0" fontId="0" fillId="3" borderId="1" xfId="0" applyFont="1" applyFill="1" applyBorder="1" applyAlignment="1" applyProtection="1">
      <alignment horizontal="left" vertical="center"/>
    </xf>
    <xf numFmtId="0" fontId="3" fillId="3" borderId="1" xfId="3" applyFont="1" applyFill="1" applyBorder="1" applyAlignment="1" applyProtection="1">
      <alignment horizontal="left" vertical="center" wrapText="1"/>
      <protection locked="0"/>
    </xf>
    <xf numFmtId="0" fontId="6" fillId="3" borderId="1" xfId="0" applyNumberFormat="1" applyFont="1" applyFill="1" applyBorder="1" applyAlignment="1" applyProtection="1">
      <alignment horizontal="right" vertical="center" wrapText="1"/>
      <protection locked="0"/>
    </xf>
    <xf numFmtId="4" fontId="2" fillId="3" borderId="1" xfId="3" applyNumberFormat="1" applyFont="1" applyFill="1" applyBorder="1" applyAlignment="1" applyProtection="1">
      <alignment vertical="center" wrapText="1"/>
      <protection locked="0"/>
    </xf>
    <xf numFmtId="49" fontId="0" fillId="0" borderId="0" xfId="0" applyNumberFormat="1" applyAlignment="1">
      <alignment horizontal="center"/>
    </xf>
    <xf numFmtId="49" fontId="3" fillId="0" borderId="1" xfId="3" applyNumberFormat="1" applyFont="1" applyFill="1" applyBorder="1" applyAlignment="1" applyProtection="1">
      <alignment horizontal="center" vertical="center" wrapText="1"/>
      <protection locked="0"/>
    </xf>
    <xf numFmtId="49" fontId="3" fillId="2" borderId="1" xfId="3" applyNumberFormat="1" applyFont="1" applyFill="1" applyBorder="1" applyAlignment="1" applyProtection="1">
      <alignment horizontal="left" vertical="center" wrapText="1"/>
      <protection locked="0"/>
    </xf>
    <xf numFmtId="49" fontId="3" fillId="0" borderId="1" xfId="3" applyNumberFormat="1" applyFont="1" applyFill="1" applyBorder="1" applyAlignment="1" applyProtection="1">
      <alignment vertical="center" wrapText="1"/>
      <protection locked="0"/>
    </xf>
    <xf numFmtId="49" fontId="3" fillId="2" borderId="1" xfId="3" applyNumberFormat="1" applyFont="1" applyFill="1" applyBorder="1" applyAlignment="1" applyProtection="1">
      <alignment horizontal="center" vertical="center" wrapText="1"/>
      <protection locked="0"/>
    </xf>
    <xf numFmtId="49" fontId="11" fillId="2" borderId="1" xfId="3" applyNumberFormat="1" applyFont="1" applyFill="1" applyBorder="1" applyAlignment="1" applyProtection="1">
      <alignment horizontal="left" vertical="center" wrapText="1"/>
      <protection locked="0"/>
    </xf>
    <xf numFmtId="49" fontId="3" fillId="0" borderId="1" xfId="3" applyNumberFormat="1" applyFont="1" applyFill="1" applyBorder="1" applyAlignment="1" applyProtection="1">
      <alignment horizontal="left" vertical="center" wrapText="1"/>
      <protection locked="0"/>
    </xf>
    <xf numFmtId="49" fontId="11" fillId="2" borderId="1" xfId="3"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xf>
    <xf numFmtId="49" fontId="3" fillId="2" borderId="1" xfId="3" applyNumberFormat="1" applyFont="1" applyFill="1" applyBorder="1" applyAlignment="1" applyProtection="1">
      <alignment vertical="center" wrapText="1"/>
      <protection locked="0"/>
    </xf>
    <xf numFmtId="49" fontId="3" fillId="0" borderId="1" xfId="2" applyNumberFormat="1" applyFont="1" applyFill="1" applyBorder="1" applyAlignment="1" applyProtection="1">
      <alignment horizontal="center" vertical="center" wrapText="1"/>
      <protection locked="0"/>
    </xf>
    <xf numFmtId="49" fontId="3" fillId="3" borderId="1" xfId="3" applyNumberFormat="1" applyFont="1" applyFill="1" applyBorder="1" applyAlignment="1" applyProtection="1">
      <alignment horizontal="left" vertical="center" wrapText="1"/>
      <protection locked="0"/>
    </xf>
    <xf numFmtId="49" fontId="0" fillId="0" borderId="0" xfId="0" applyNumberFormat="1"/>
    <xf numFmtId="0" fontId="3" fillId="2" borderId="2" xfId="3" applyFont="1" applyFill="1" applyBorder="1" applyAlignment="1" applyProtection="1">
      <alignment horizontal="left" vertical="center" wrapText="1"/>
      <protection locked="0"/>
    </xf>
    <xf numFmtId="0" fontId="3" fillId="2" borderId="3" xfId="3" applyFont="1" applyFill="1" applyBorder="1" applyAlignment="1" applyProtection="1">
      <alignment horizontal="left" vertical="center" wrapText="1"/>
      <protection locked="0"/>
    </xf>
    <xf numFmtId="0" fontId="0" fillId="2" borderId="3" xfId="0" applyFont="1" applyFill="1" applyBorder="1" applyAlignment="1" applyProtection="1">
      <alignment horizontal="left" vertical="center"/>
    </xf>
    <xf numFmtId="0" fontId="3" fillId="0" borderId="0" xfId="0" applyFont="1"/>
    <xf numFmtId="0" fontId="3" fillId="4" borderId="1" xfId="3" applyFont="1" applyFill="1" applyBorder="1" applyAlignment="1" applyProtection="1">
      <alignment horizontal="center" vertical="center" wrapText="1"/>
      <protection locked="0"/>
    </xf>
    <xf numFmtId="49" fontId="3" fillId="4" borderId="1" xfId="3" applyNumberFormat="1" applyFont="1" applyFill="1" applyBorder="1" applyAlignment="1" applyProtection="1">
      <alignment horizontal="center" vertical="center" wrapText="1"/>
      <protection locked="0"/>
    </xf>
    <xf numFmtId="0" fontId="3" fillId="4" borderId="1" xfId="0" applyNumberFormat="1" applyFont="1" applyFill="1" applyBorder="1" applyAlignment="1" applyProtection="1">
      <alignment horizontal="left" wrapText="1"/>
      <protection locked="0"/>
    </xf>
    <xf numFmtId="4" fontId="3" fillId="4" borderId="1" xfId="3" applyNumberFormat="1" applyFont="1" applyFill="1" applyBorder="1" applyAlignment="1" applyProtection="1">
      <alignment vertical="center" wrapText="1"/>
      <protection locked="0"/>
    </xf>
    <xf numFmtId="0" fontId="12" fillId="4" borderId="1" xfId="0" applyNumberFormat="1" applyFont="1" applyFill="1" applyBorder="1" applyAlignment="1" applyProtection="1">
      <alignment horizontal="left" vertical="center" wrapText="1"/>
      <protection locked="0"/>
    </xf>
    <xf numFmtId="4" fontId="3" fillId="4" borderId="1" xfId="3" applyNumberFormat="1" applyFont="1" applyFill="1" applyBorder="1" applyAlignment="1" applyProtection="1">
      <alignment horizontal="right" vertical="center" wrapText="1"/>
      <protection locked="0"/>
    </xf>
    <xf numFmtId="0" fontId="0" fillId="4" borderId="1" xfId="0" applyFont="1" applyFill="1" applyBorder="1" applyAlignment="1" applyProtection="1">
      <alignment horizontal="center" vertical="center"/>
    </xf>
    <xf numFmtId="0" fontId="3" fillId="4" borderId="1" xfId="0" applyFont="1" applyFill="1" applyBorder="1" applyAlignment="1">
      <alignment wrapText="1"/>
    </xf>
    <xf numFmtId="0" fontId="3" fillId="4" borderId="4" xfId="3" applyFont="1" applyFill="1" applyBorder="1" applyAlignment="1" applyProtection="1">
      <alignment horizontal="center" vertical="center" wrapText="1"/>
      <protection locked="0"/>
    </xf>
    <xf numFmtId="0" fontId="3" fillId="4" borderId="1" xfId="0" applyFont="1" applyFill="1" applyBorder="1" applyAlignment="1">
      <alignment vertical="center" wrapText="1"/>
    </xf>
    <xf numFmtId="0" fontId="3" fillId="4" borderId="1" xfId="0" applyFont="1" applyFill="1" applyBorder="1" applyAlignment="1" applyProtection="1">
      <alignment horizontal="center" vertical="center"/>
    </xf>
    <xf numFmtId="49" fontId="3" fillId="4" borderId="1" xfId="0" applyNumberFormat="1" applyFont="1" applyFill="1" applyBorder="1" applyAlignment="1" applyProtection="1">
      <alignment horizontal="center" vertical="center"/>
    </xf>
    <xf numFmtId="4" fontId="14" fillId="4" borderId="1" xfId="3" applyNumberFormat="1" applyFont="1" applyFill="1" applyBorder="1" applyAlignment="1" applyProtection="1">
      <alignment horizontal="right" vertical="center" wrapText="1"/>
      <protection locked="0"/>
    </xf>
    <xf numFmtId="4" fontId="3" fillId="4" borderId="1" xfId="0" applyNumberFormat="1" applyFont="1" applyFill="1" applyBorder="1" applyAlignment="1" applyProtection="1">
      <alignment horizontal="justify" vertical="top" wrapText="1"/>
      <protection locked="0"/>
    </xf>
    <xf numFmtId="4" fontId="3" fillId="4" borderId="1" xfId="0" applyNumberFormat="1" applyFont="1" applyFill="1" applyBorder="1" applyAlignment="1" applyProtection="1">
      <alignment horizontal="justify" vertical="center" wrapText="1"/>
      <protection locked="0"/>
    </xf>
    <xf numFmtId="0" fontId="3" fillId="4" borderId="1" xfId="0" applyFont="1" applyFill="1" applyBorder="1" applyAlignment="1">
      <alignment wrapText="1" shrinkToFit="1"/>
    </xf>
    <xf numFmtId="0" fontId="3" fillId="4" borderId="1" xfId="0" applyFont="1" applyFill="1" applyBorder="1" applyAlignment="1" applyProtection="1">
      <alignment horizontal="center" vertical="center" wrapText="1"/>
    </xf>
    <xf numFmtId="49" fontId="3" fillId="4" borderId="1" xfId="0" applyNumberFormat="1" applyFont="1" applyFill="1" applyBorder="1" applyAlignment="1" applyProtection="1">
      <alignment horizontal="center" vertical="center" wrapText="1"/>
    </xf>
    <xf numFmtId="0" fontId="3" fillId="4"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 fontId="3" fillId="4" borderId="1" xfId="0" applyNumberFormat="1" applyFont="1" applyFill="1" applyBorder="1" applyAlignment="1" applyProtection="1">
      <alignment horizontal="left" vertical="top" wrapText="1"/>
      <protection locked="0"/>
    </xf>
    <xf numFmtId="4" fontId="3" fillId="4" borderId="1" xfId="0" applyNumberFormat="1" applyFont="1" applyFill="1" applyBorder="1" applyAlignment="1">
      <alignment horizontal="right" vertical="center"/>
    </xf>
    <xf numFmtId="0" fontId="3" fillId="4" borderId="1" xfId="3" applyFont="1" applyFill="1" applyBorder="1" applyAlignment="1" applyProtection="1">
      <alignment horizontal="left" vertical="top"/>
      <protection locked="0"/>
    </xf>
    <xf numFmtId="4" fontId="0" fillId="0" borderId="0" xfId="0" applyNumberFormat="1"/>
    <xf numFmtId="0" fontId="3" fillId="4" borderId="1" xfId="3" applyFont="1" applyFill="1" applyBorder="1" applyAlignment="1" applyProtection="1">
      <alignment horizontal="center" vertical="center" wrapText="1"/>
      <protection locked="0"/>
    </xf>
    <xf numFmtId="0" fontId="0" fillId="4" borderId="1" xfId="0" applyFont="1" applyFill="1" applyBorder="1" applyAlignment="1" applyProtection="1">
      <alignment horizontal="center" vertical="center"/>
    </xf>
    <xf numFmtId="0" fontId="3" fillId="4" borderId="1" xfId="3" applyFont="1" applyFill="1" applyBorder="1" applyAlignment="1" applyProtection="1">
      <alignment horizontal="center" vertical="center" wrapText="1"/>
      <protection locked="0"/>
    </xf>
    <xf numFmtId="0" fontId="3" fillId="4" borderId="2" xfId="3"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4" borderId="1" xfId="3" applyFont="1" applyFill="1" applyBorder="1" applyAlignment="1" applyProtection="1">
      <alignment horizontal="center" vertical="center" wrapText="1"/>
      <protection locked="0"/>
    </xf>
    <xf numFmtId="0" fontId="3" fillId="4" borderId="1" xfId="0" applyFont="1" applyFill="1" applyBorder="1" applyAlignment="1">
      <alignment horizontal="left" wrapText="1"/>
    </xf>
    <xf numFmtId="0" fontId="3" fillId="4" borderId="1" xfId="3" applyFont="1" applyFill="1" applyBorder="1" applyAlignment="1" applyProtection="1">
      <alignment horizontal="center" vertical="center" wrapText="1"/>
      <protection locked="0"/>
    </xf>
    <xf numFmtId="0" fontId="3" fillId="0" borderId="2" xfId="3"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xf>
    <xf numFmtId="0" fontId="3" fillId="4" borderId="1" xfId="3" applyFont="1" applyFill="1" applyBorder="1" applyAlignment="1" applyProtection="1">
      <alignment horizontal="center" vertical="center" wrapText="1"/>
      <protection locked="0"/>
    </xf>
    <xf numFmtId="0" fontId="3" fillId="0" borderId="2" xfId="3" applyFont="1" applyFill="1" applyBorder="1" applyAlignment="1" applyProtection="1">
      <alignment horizontal="center" vertical="center"/>
      <protection locked="0"/>
    </xf>
    <xf numFmtId="0" fontId="3" fillId="4" borderId="1" xfId="3" applyFont="1" applyFill="1" applyBorder="1" applyAlignment="1" applyProtection="1">
      <alignment horizontal="center" vertical="center" wrapText="1"/>
      <protection locked="0"/>
    </xf>
    <xf numFmtId="0" fontId="3" fillId="4" borderId="1" xfId="3" applyFont="1" applyFill="1" applyBorder="1" applyAlignment="1" applyProtection="1">
      <alignment horizontal="center" vertical="center" wrapText="1"/>
      <protection locked="0"/>
    </xf>
    <xf numFmtId="0" fontId="2" fillId="6" borderId="1" xfId="3" applyFont="1" applyFill="1" applyBorder="1" applyAlignment="1" applyProtection="1">
      <alignment horizontal="center" vertical="center" wrapText="1"/>
    </xf>
    <xf numFmtId="165" fontId="2" fillId="6" borderId="1" xfId="1" applyFont="1" applyFill="1" applyBorder="1" applyAlignment="1" applyProtection="1">
      <alignment horizontal="center" vertical="center"/>
    </xf>
    <xf numFmtId="0" fontId="2" fillId="7" borderId="1" xfId="0" applyFont="1" applyFill="1" applyBorder="1" applyAlignment="1" applyProtection="1">
      <alignment horizontal="center" vertical="center"/>
    </xf>
    <xf numFmtId="0" fontId="2" fillId="8" borderId="1" xfId="0" applyFont="1" applyFill="1" applyBorder="1" applyAlignment="1" applyProtection="1">
      <alignment horizontal="center" vertical="center"/>
    </xf>
    <xf numFmtId="0" fontId="4" fillId="8" borderId="1" xfId="3" applyFont="1" applyFill="1" applyBorder="1" applyAlignment="1" applyProtection="1">
      <alignment horizontal="center" vertical="center" wrapText="1"/>
      <protection locked="0"/>
    </xf>
    <xf numFmtId="49" fontId="4" fillId="8" borderId="1" xfId="3" applyNumberFormat="1" applyFont="1" applyFill="1" applyBorder="1" applyAlignment="1" applyProtection="1">
      <alignment horizontal="center" vertical="center" wrapText="1"/>
      <protection locked="0"/>
    </xf>
    <xf numFmtId="4" fontId="2" fillId="8" borderId="1" xfId="0" applyNumberFormat="1" applyFont="1" applyFill="1" applyBorder="1" applyAlignment="1">
      <alignment horizontal="center" wrapText="1"/>
    </xf>
    <xf numFmtId="4" fontId="4" fillId="8" borderId="1" xfId="3" applyNumberFormat="1" applyFont="1" applyFill="1" applyBorder="1" applyAlignment="1" applyProtection="1">
      <alignment horizontal="center" vertical="center" wrapText="1"/>
      <protection locked="0"/>
    </xf>
    <xf numFmtId="0" fontId="4" fillId="8" borderId="1" xfId="3" applyFont="1" applyFill="1" applyBorder="1" applyAlignment="1" applyProtection="1">
      <alignment horizontal="center" vertical="center"/>
      <protection locked="0"/>
    </xf>
    <xf numFmtId="0" fontId="2" fillId="8" borderId="1" xfId="0" applyFont="1" applyFill="1" applyBorder="1" applyAlignment="1" applyProtection="1">
      <alignment horizontal="left" vertical="center"/>
    </xf>
    <xf numFmtId="0" fontId="4" fillId="8" borderId="1" xfId="3" applyFont="1" applyFill="1" applyBorder="1" applyAlignment="1" applyProtection="1">
      <alignment horizontal="left" vertical="center" wrapText="1"/>
      <protection locked="0"/>
    </xf>
    <xf numFmtId="49" fontId="4" fillId="8" borderId="1" xfId="3" applyNumberFormat="1" applyFont="1" applyFill="1" applyBorder="1" applyAlignment="1" applyProtection="1">
      <alignment horizontal="left" vertical="center" wrapText="1"/>
      <protection locked="0"/>
    </xf>
    <xf numFmtId="4" fontId="2" fillId="8" borderId="1" xfId="0" applyNumberFormat="1" applyFont="1" applyFill="1" applyBorder="1" applyAlignment="1">
      <alignment horizontal="left" wrapText="1"/>
    </xf>
    <xf numFmtId="4" fontId="4" fillId="8" borderId="1" xfId="3" applyNumberFormat="1" applyFont="1" applyFill="1" applyBorder="1" applyAlignment="1" applyProtection="1">
      <alignment horizontal="right" vertical="center" wrapText="1"/>
      <protection locked="0"/>
    </xf>
    <xf numFmtId="0" fontId="2" fillId="8" borderId="2" xfId="0" applyFont="1" applyFill="1" applyBorder="1" applyAlignment="1" applyProtection="1">
      <alignment horizontal="left" vertical="center"/>
    </xf>
    <xf numFmtId="0" fontId="4" fillId="8" borderId="2" xfId="3" applyFont="1" applyFill="1" applyBorder="1" applyAlignment="1" applyProtection="1">
      <alignment horizontal="left" vertical="center" wrapText="1"/>
      <protection locked="0"/>
    </xf>
    <xf numFmtId="0" fontId="2" fillId="7" borderId="1" xfId="0" applyFont="1" applyFill="1" applyBorder="1" applyAlignment="1" applyProtection="1">
      <alignment horizontal="left" vertical="center"/>
    </xf>
    <xf numFmtId="4" fontId="4" fillId="7" borderId="1" xfId="3" applyNumberFormat="1" applyFont="1" applyFill="1" applyBorder="1" applyAlignment="1" applyProtection="1">
      <alignment horizontal="right" vertical="center" wrapText="1"/>
      <protection locked="0"/>
    </xf>
    <xf numFmtId="0" fontId="2" fillId="8" borderId="2" xfId="0" applyFont="1" applyFill="1" applyBorder="1" applyAlignment="1" applyProtection="1">
      <alignment horizontal="center" vertical="center"/>
    </xf>
    <xf numFmtId="0" fontId="4" fillId="8" borderId="2" xfId="3" applyFont="1" applyFill="1" applyBorder="1" applyAlignment="1" applyProtection="1">
      <alignment horizontal="center" vertical="center" wrapText="1"/>
      <protection locked="0"/>
    </xf>
    <xf numFmtId="0" fontId="0" fillId="9" borderId="1" xfId="0" applyFont="1" applyFill="1" applyBorder="1" applyAlignment="1" applyProtection="1">
      <alignment horizontal="center" vertical="top" wrapText="1"/>
      <protection locked="0"/>
    </xf>
    <xf numFmtId="4" fontId="2" fillId="9" borderId="1" xfId="3" applyNumberFormat="1" applyFont="1" applyFill="1" applyBorder="1" applyAlignment="1" applyProtection="1">
      <alignment horizontal="right" vertical="center" wrapText="1"/>
      <protection locked="0"/>
    </xf>
    <xf numFmtId="4" fontId="0" fillId="8" borderId="1" xfId="0" applyNumberFormat="1" applyFont="1" applyFill="1" applyBorder="1" applyAlignment="1">
      <alignment horizontal="center" wrapText="1"/>
    </xf>
    <xf numFmtId="0" fontId="3" fillId="4" borderId="1" xfId="0" applyNumberFormat="1" applyFont="1" applyFill="1" applyBorder="1" applyAlignment="1" applyProtection="1">
      <alignment horizontal="center" wrapText="1"/>
      <protection locked="0"/>
    </xf>
    <xf numFmtId="164" fontId="3" fillId="4" borderId="1" xfId="4" applyFont="1" applyFill="1" applyBorder="1" applyAlignment="1" applyProtection="1">
      <alignment horizontal="center" wrapText="1"/>
      <protection locked="0"/>
    </xf>
    <xf numFmtId="164" fontId="3" fillId="4" borderId="1" xfId="4" applyFont="1" applyFill="1" applyBorder="1" applyAlignment="1" applyProtection="1">
      <alignment horizontal="center" vertical="center" wrapText="1"/>
      <protection locked="0"/>
    </xf>
    <xf numFmtId="0" fontId="3" fillId="0" borderId="1" xfId="3" applyFont="1" applyFill="1" applyBorder="1" applyAlignment="1" applyProtection="1">
      <alignment horizontal="center" vertical="center" wrapText="1"/>
      <protection locked="0"/>
    </xf>
    <xf numFmtId="0" fontId="3" fillId="4" borderId="1" xfId="3"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xf>
    <xf numFmtId="0" fontId="16" fillId="4" borderId="1" xfId="0" applyNumberFormat="1"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top" wrapText="1"/>
      <protection locked="0"/>
    </xf>
    <xf numFmtId="0" fontId="3" fillId="4" borderId="1" xfId="3" applyFont="1" applyFill="1" applyBorder="1" applyAlignment="1" applyProtection="1">
      <alignment horizontal="center" vertical="center" wrapText="1"/>
      <protection locked="0"/>
    </xf>
    <xf numFmtId="4" fontId="3" fillId="4" borderId="1" xfId="3" applyNumberFormat="1" applyFont="1" applyFill="1" applyBorder="1" applyAlignment="1" applyProtection="1">
      <alignment horizontal="center" vertical="center" wrapText="1"/>
      <protection locked="0"/>
    </xf>
    <xf numFmtId="0" fontId="3" fillId="0" borderId="1" xfId="3" applyFont="1" applyFill="1" applyBorder="1" applyAlignment="1" applyProtection="1">
      <alignment horizontal="center" vertical="center" wrapText="1"/>
      <protection locked="0"/>
    </xf>
    <xf numFmtId="0" fontId="1" fillId="0" borderId="3" xfId="2"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xf>
    <xf numFmtId="0" fontId="3" fillId="4" borderId="1" xfId="3"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xf>
    <xf numFmtId="0" fontId="17" fillId="4" borderId="1" xfId="3" applyFont="1" applyFill="1" applyBorder="1" applyAlignment="1" applyProtection="1">
      <alignment horizontal="left" vertical="center" wrapText="1"/>
      <protection locked="0"/>
    </xf>
    <xf numFmtId="4" fontId="17" fillId="4" borderId="1" xfId="3" applyNumberFormat="1" applyFont="1" applyFill="1" applyBorder="1" applyAlignment="1" applyProtection="1">
      <alignment vertical="center" wrapText="1"/>
      <protection locked="0"/>
    </xf>
    <xf numFmtId="4" fontId="2" fillId="6" borderId="1" xfId="3" applyNumberFormat="1" applyFont="1" applyFill="1" applyBorder="1" applyAlignment="1" applyProtection="1">
      <alignment horizontal="right" vertical="center" wrapText="1"/>
      <protection locked="0"/>
    </xf>
    <xf numFmtId="165" fontId="13" fillId="5" borderId="1" xfId="1" applyFont="1" applyFill="1" applyBorder="1" applyAlignment="1" applyProtection="1">
      <alignment horizontal="center" vertical="center"/>
    </xf>
    <xf numFmtId="0" fontId="3" fillId="0" borderId="2"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4" borderId="2" xfId="3" applyFont="1" applyFill="1" applyBorder="1" applyAlignment="1" applyProtection="1">
      <alignment horizontal="center" vertical="center" wrapText="1"/>
      <protection locked="0"/>
    </xf>
    <xf numFmtId="0" fontId="3" fillId="4" borderId="6" xfId="3" applyFont="1" applyFill="1" applyBorder="1" applyAlignment="1" applyProtection="1">
      <alignment horizontal="center" vertical="center" wrapText="1"/>
      <protection locked="0"/>
    </xf>
    <xf numFmtId="0" fontId="0" fillId="4" borderId="2" xfId="0" applyFont="1" applyFill="1" applyBorder="1" applyAlignment="1" applyProtection="1">
      <alignment horizontal="center" vertical="center"/>
    </xf>
    <xf numFmtId="0" fontId="0" fillId="4" borderId="6"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0" fillId="4" borderId="2" xfId="0" applyFont="1" applyFill="1" applyBorder="1" applyAlignment="1" applyProtection="1">
      <alignment horizontal="center" vertical="center" wrapText="1"/>
    </xf>
    <xf numFmtId="0" fontId="0" fillId="4" borderId="6" xfId="0" applyFont="1" applyFill="1" applyBorder="1" applyAlignment="1" applyProtection="1">
      <alignment horizontal="center" vertical="center" wrapText="1"/>
    </xf>
    <xf numFmtId="0" fontId="3" fillId="4" borderId="3" xfId="3"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3" fillId="0" borderId="2" xfId="3" applyFont="1" applyFill="1" applyBorder="1" applyAlignment="1" applyProtection="1">
      <alignment horizontal="center" vertical="center" wrapText="1"/>
      <protection locked="0"/>
    </xf>
    <xf numFmtId="0" fontId="3" fillId="0" borderId="6" xfId="3" applyFont="1" applyFill="1" applyBorder="1" applyAlignment="1" applyProtection="1">
      <alignment horizontal="center" vertical="center" wrapText="1"/>
      <protection locked="0"/>
    </xf>
    <xf numFmtId="0" fontId="13" fillId="5" borderId="1" xfId="3" applyFont="1" applyFill="1" applyBorder="1" applyAlignment="1" applyProtection="1">
      <alignment horizontal="center" vertical="center" wrapText="1"/>
    </xf>
    <xf numFmtId="0" fontId="2" fillId="6" borderId="1" xfId="3"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4" fillId="7" borderId="5" xfId="3" applyFont="1" applyFill="1" applyBorder="1" applyAlignment="1" applyProtection="1">
      <alignment horizontal="center" vertical="center" wrapText="1"/>
      <protection locked="0"/>
    </xf>
    <xf numFmtId="0" fontId="4" fillId="7" borderId="9" xfId="3" applyFont="1" applyFill="1" applyBorder="1" applyAlignment="1" applyProtection="1">
      <alignment horizontal="center" vertical="center" wrapText="1"/>
      <protection locked="0"/>
    </xf>
    <xf numFmtId="0" fontId="4" fillId="7" borderId="4" xfId="3" applyFont="1" applyFill="1" applyBorder="1" applyAlignment="1" applyProtection="1">
      <alignment horizontal="center" vertical="center" wrapText="1"/>
      <protection locked="0"/>
    </xf>
    <xf numFmtId="0" fontId="7"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5" fillId="0" borderId="0" xfId="0" applyFont="1" applyAlignment="1">
      <alignment horizontal="center"/>
    </xf>
    <xf numFmtId="0" fontId="10" fillId="0" borderId="0" xfId="0" quotePrefix="1" applyFont="1" applyAlignment="1">
      <alignment horizontal="center"/>
    </xf>
    <xf numFmtId="0" fontId="3" fillId="4" borderId="1" xfId="3"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pplyProtection="1">
      <alignment horizontal="center" vertical="center"/>
    </xf>
    <xf numFmtId="0" fontId="3" fillId="0" borderId="1" xfId="3"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4" borderId="1" xfId="0" applyFont="1" applyFill="1" applyBorder="1" applyAlignment="1" applyProtection="1">
      <alignment horizontal="center" vertical="center"/>
    </xf>
    <xf numFmtId="0" fontId="0" fillId="0" borderId="2"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4" borderId="3" xfId="0" applyFont="1" applyFill="1" applyBorder="1" applyAlignment="1" applyProtection="1">
      <alignment horizontal="center" vertical="center"/>
    </xf>
    <xf numFmtId="49" fontId="13" fillId="5" borderId="1" xfId="3" applyNumberFormat="1" applyFont="1" applyFill="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3" xfId="3"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vertical="center"/>
    </xf>
    <xf numFmtId="0" fontId="3" fillId="0" borderId="7" xfId="3" applyFont="1" applyFill="1" applyBorder="1" applyAlignment="1" applyProtection="1">
      <alignment horizontal="center" vertical="center" wrapText="1"/>
      <protection locked="0"/>
    </xf>
    <xf numFmtId="0" fontId="3" fillId="0" borderId="8" xfId="3"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3" fillId="0" borderId="2" xfId="3" applyFont="1" applyFill="1" applyBorder="1" applyAlignment="1" applyProtection="1">
      <alignment horizontal="center" vertical="center"/>
      <protection locked="0"/>
    </xf>
    <xf numFmtId="0" fontId="3" fillId="0" borderId="6" xfId="3" applyFont="1" applyFill="1" applyBorder="1" applyAlignment="1" applyProtection="1">
      <alignment horizontal="center" vertical="center"/>
      <protection locked="0"/>
    </xf>
    <xf numFmtId="0" fontId="3" fillId="0" borderId="3" xfId="3"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xf>
    <xf numFmtId="0" fontId="1" fillId="0" borderId="2" xfId="2" applyFont="1" applyFill="1" applyBorder="1" applyAlignment="1" applyProtection="1">
      <alignment horizontal="center" vertical="center" wrapText="1"/>
      <protection locked="0"/>
    </xf>
    <xf numFmtId="0" fontId="1" fillId="0" borderId="6" xfId="2" applyFont="1" applyFill="1" applyBorder="1" applyAlignment="1" applyProtection="1">
      <alignment horizontal="center" vertical="center" wrapText="1"/>
      <protection locked="0"/>
    </xf>
    <xf numFmtId="0" fontId="1" fillId="0" borderId="3" xfId="2" applyFont="1" applyFill="1" applyBorder="1" applyAlignment="1" applyProtection="1">
      <alignment horizontal="center" vertical="center" wrapText="1"/>
      <protection locked="0"/>
    </xf>
  </cellXfs>
  <cellStyles count="5">
    <cellStyle name="Millares" xfId="4" builtinId="3"/>
    <cellStyle name="Millares_Anexo 9 -  POI 2010 Deptos" xfId="1"/>
    <cellStyle name="Normal" xfId="0" builtinId="0"/>
    <cellStyle name="Normal_Anexo 9 POI 2009 Conservación 25 04" xfId="2"/>
    <cellStyle name="Normal_Anexo 9 POI 2009 Conservación 25 04_Anexo 9 -  POI 2010 Depto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85"/>
  <sheetViews>
    <sheetView showGridLines="0" tabSelected="1" workbookViewId="0">
      <selection activeCell="F385" sqref="A1:F385"/>
    </sheetView>
  </sheetViews>
  <sheetFormatPr baseColWidth="10" defaultRowHeight="12.75"/>
  <cols>
    <col min="1" max="1" width="8" bestFit="1" customWidth="1"/>
    <col min="2" max="2" width="39.42578125" customWidth="1"/>
    <col min="3" max="3" width="11" customWidth="1"/>
    <col min="4" max="4" width="8.140625" style="54" bestFit="1" customWidth="1"/>
    <col min="5" max="5" width="55.7109375" customWidth="1"/>
    <col min="6" max="6" width="16.42578125" bestFit="1" customWidth="1"/>
    <col min="7" max="8" width="13.7109375" bestFit="1" customWidth="1"/>
  </cols>
  <sheetData>
    <row r="2" spans="1:8">
      <c r="A2" s="161" t="s">
        <v>66</v>
      </c>
      <c r="B2" s="161"/>
      <c r="C2" s="161"/>
      <c r="D2" s="161"/>
      <c r="E2" s="161"/>
      <c r="F2" s="161"/>
    </row>
    <row r="3" spans="1:8">
      <c r="A3" s="162" t="s">
        <v>11</v>
      </c>
      <c r="B3" s="162"/>
      <c r="C3" s="162"/>
      <c r="D3" s="162"/>
      <c r="E3" s="162"/>
      <c r="F3" s="162"/>
    </row>
    <row r="4" spans="1:8" ht="18">
      <c r="A4" s="163" t="s">
        <v>65</v>
      </c>
      <c r="B4" s="163"/>
      <c r="C4" s="163"/>
      <c r="D4" s="163"/>
      <c r="E4" s="163"/>
      <c r="F4" s="163"/>
    </row>
    <row r="5" spans="1:8" ht="6.75" customHeight="1">
      <c r="A5" s="1"/>
      <c r="B5" s="1"/>
      <c r="C5" s="1"/>
      <c r="D5" s="42"/>
      <c r="E5" s="1"/>
      <c r="F5" s="1"/>
    </row>
    <row r="6" spans="1:8" ht="18">
      <c r="A6" s="164" t="s">
        <v>149</v>
      </c>
      <c r="B6" s="164"/>
      <c r="C6" s="164"/>
      <c r="D6" s="164"/>
      <c r="E6" s="164"/>
      <c r="F6" s="164"/>
    </row>
    <row r="7" spans="1:8">
      <c r="A7" s="165" t="s">
        <v>67</v>
      </c>
      <c r="B7" s="165"/>
      <c r="C7" s="165"/>
      <c r="D7" s="165"/>
      <c r="E7" s="165"/>
      <c r="F7" s="165"/>
    </row>
    <row r="8" spans="1:8">
      <c r="A8" s="166" t="s">
        <v>68</v>
      </c>
      <c r="B8" s="166"/>
      <c r="C8" s="166"/>
      <c r="D8" s="166"/>
      <c r="E8" s="166"/>
      <c r="F8" s="166"/>
    </row>
    <row r="11" spans="1:8" ht="12.75" customHeight="1">
      <c r="A11" s="155" t="s">
        <v>128</v>
      </c>
      <c r="B11" s="155" t="s">
        <v>129</v>
      </c>
      <c r="C11" s="155" t="s">
        <v>126</v>
      </c>
      <c r="D11" s="178" t="s">
        <v>127</v>
      </c>
      <c r="E11" s="155" t="s">
        <v>12</v>
      </c>
      <c r="F11" s="139" t="s">
        <v>13</v>
      </c>
    </row>
    <row r="12" spans="1:8">
      <c r="A12" s="155"/>
      <c r="B12" s="155"/>
      <c r="C12" s="155"/>
      <c r="D12" s="178"/>
      <c r="E12" s="155"/>
      <c r="F12" s="139"/>
    </row>
    <row r="13" spans="1:8" ht="12.75" customHeight="1">
      <c r="A13" s="155"/>
      <c r="B13" s="155"/>
      <c r="C13" s="155"/>
      <c r="D13" s="178"/>
      <c r="E13" s="155"/>
      <c r="F13" s="139"/>
    </row>
    <row r="14" spans="1:8" ht="12.75" customHeight="1">
      <c r="A14" s="98">
        <v>1</v>
      </c>
      <c r="B14" s="156" t="s">
        <v>70</v>
      </c>
      <c r="C14" s="156"/>
      <c r="D14" s="156"/>
      <c r="E14" s="156"/>
      <c r="F14" s="99">
        <f>+F15+F19+F69+F95+F100+F146</f>
        <v>638617139.94000006</v>
      </c>
      <c r="G14" s="82"/>
      <c r="H14" s="82"/>
    </row>
    <row r="15" spans="1:8">
      <c r="A15" s="101" t="s">
        <v>145</v>
      </c>
      <c r="B15" s="102" t="s">
        <v>146</v>
      </c>
      <c r="C15" s="102"/>
      <c r="D15" s="103"/>
      <c r="E15" s="104"/>
      <c r="F15" s="105">
        <f>+F18</f>
        <v>600000</v>
      </c>
      <c r="G15" s="82"/>
    </row>
    <row r="16" spans="1:8" ht="38.25">
      <c r="A16" s="147" t="s">
        <v>148</v>
      </c>
      <c r="B16" s="167" t="s">
        <v>147</v>
      </c>
      <c r="C16" s="94" t="s">
        <v>151</v>
      </c>
      <c r="D16" s="60" t="s">
        <v>152</v>
      </c>
      <c r="E16" s="61" t="s">
        <v>150</v>
      </c>
      <c r="F16" s="62">
        <v>500000</v>
      </c>
    </row>
    <row r="17" spans="1:7">
      <c r="A17" s="174" t="s">
        <v>121</v>
      </c>
      <c r="B17" s="167" t="s">
        <v>30</v>
      </c>
      <c r="C17" s="94" t="s">
        <v>153</v>
      </c>
      <c r="D17" s="60" t="s">
        <v>152</v>
      </c>
      <c r="E17" s="61" t="s">
        <v>154</v>
      </c>
      <c r="F17" s="62">
        <v>100000</v>
      </c>
    </row>
    <row r="18" spans="1:7">
      <c r="A18" s="26"/>
      <c r="B18" s="4"/>
      <c r="C18" s="4"/>
      <c r="D18" s="44"/>
      <c r="E18" s="5" t="s">
        <v>14</v>
      </c>
      <c r="F18" s="6">
        <f>SUM(F16:F17)</f>
        <v>600000</v>
      </c>
    </row>
    <row r="19" spans="1:7" ht="12.75" customHeight="1">
      <c r="A19" s="101" t="s">
        <v>27</v>
      </c>
      <c r="B19" s="106" t="s">
        <v>28</v>
      </c>
      <c r="C19" s="102"/>
      <c r="D19" s="103"/>
      <c r="E19" s="104"/>
      <c r="F19" s="105">
        <f>+F30+F47+F57+F68</f>
        <v>388703056</v>
      </c>
      <c r="G19" s="82"/>
    </row>
    <row r="20" spans="1:7" ht="12.75" customHeight="1">
      <c r="A20" s="148" t="s">
        <v>29</v>
      </c>
      <c r="B20" s="143" t="s">
        <v>30</v>
      </c>
      <c r="C20" s="121" t="s">
        <v>156</v>
      </c>
      <c r="D20" s="60" t="s">
        <v>160</v>
      </c>
      <c r="E20" s="61" t="s">
        <v>161</v>
      </c>
      <c r="F20" s="122">
        <v>1650000</v>
      </c>
      <c r="G20" s="82"/>
    </row>
    <row r="21" spans="1:7" ht="12.75" customHeight="1">
      <c r="A21" s="149"/>
      <c r="B21" s="144"/>
      <c r="C21" s="121" t="s">
        <v>156</v>
      </c>
      <c r="D21" s="60" t="s">
        <v>160</v>
      </c>
      <c r="E21" s="61" t="s">
        <v>163</v>
      </c>
      <c r="F21" s="122">
        <v>183000</v>
      </c>
      <c r="G21" s="82"/>
    </row>
    <row r="22" spans="1:7" ht="12.75" customHeight="1">
      <c r="A22" s="149"/>
      <c r="B22" s="144"/>
      <c r="C22" s="121" t="s">
        <v>156</v>
      </c>
      <c r="D22" s="60" t="s">
        <v>160</v>
      </c>
      <c r="E22" s="61" t="s">
        <v>162</v>
      </c>
      <c r="F22" s="123">
        <v>180000</v>
      </c>
      <c r="G22" s="82"/>
    </row>
    <row r="23" spans="1:7" ht="12.75" customHeight="1">
      <c r="A23" s="149"/>
      <c r="B23" s="144"/>
      <c r="C23" s="121" t="s">
        <v>156</v>
      </c>
      <c r="D23" s="60" t="s">
        <v>160</v>
      </c>
      <c r="E23" s="61" t="s">
        <v>164</v>
      </c>
      <c r="F23" s="123">
        <v>150000</v>
      </c>
      <c r="G23" s="82"/>
    </row>
    <row r="24" spans="1:7" ht="12.75" customHeight="1">
      <c r="A24" s="149"/>
      <c r="B24" s="144"/>
      <c r="C24" s="121" t="s">
        <v>156</v>
      </c>
      <c r="D24" s="60" t="s">
        <v>160</v>
      </c>
      <c r="E24" s="61" t="s">
        <v>165</v>
      </c>
      <c r="F24" s="123">
        <v>250000</v>
      </c>
      <c r="G24" s="82"/>
    </row>
    <row r="25" spans="1:7" ht="12.75" customHeight="1">
      <c r="A25" s="149"/>
      <c r="B25" s="144"/>
      <c r="C25" s="121" t="s">
        <v>156</v>
      </c>
      <c r="D25" s="60" t="s">
        <v>160</v>
      </c>
      <c r="E25" s="61" t="s">
        <v>166</v>
      </c>
      <c r="F25" s="123">
        <v>1250000</v>
      </c>
      <c r="G25" s="82"/>
    </row>
    <row r="26" spans="1:7" ht="40.5" customHeight="1">
      <c r="A26" s="149"/>
      <c r="B26" s="144"/>
      <c r="C26" s="96" t="s">
        <v>156</v>
      </c>
      <c r="D26" s="60" t="s">
        <v>152</v>
      </c>
      <c r="E26" s="61" t="s">
        <v>155</v>
      </c>
      <c r="F26" s="123">
        <v>500000</v>
      </c>
    </row>
    <row r="27" spans="1:7" ht="102.75" customHeight="1">
      <c r="A27" s="149"/>
      <c r="B27" s="144"/>
      <c r="C27" s="96" t="s">
        <v>151</v>
      </c>
      <c r="D27" s="60" t="s">
        <v>152</v>
      </c>
      <c r="E27" s="61" t="s">
        <v>157</v>
      </c>
      <c r="F27" s="123">
        <v>2000000</v>
      </c>
    </row>
    <row r="28" spans="1:7" ht="30.75" customHeight="1">
      <c r="A28" s="149"/>
      <c r="B28" s="144"/>
      <c r="C28" s="96" t="s">
        <v>153</v>
      </c>
      <c r="D28" s="60" t="s">
        <v>152</v>
      </c>
      <c r="E28" s="61" t="s">
        <v>158</v>
      </c>
      <c r="F28" s="123">
        <v>300000</v>
      </c>
    </row>
    <row r="29" spans="1:7" ht="24" customHeight="1">
      <c r="A29" s="149"/>
      <c r="B29" s="144"/>
      <c r="C29" s="96" t="s">
        <v>153</v>
      </c>
      <c r="D29" s="60" t="s">
        <v>152</v>
      </c>
      <c r="E29" s="28" t="s">
        <v>159</v>
      </c>
      <c r="F29" s="123">
        <v>100000</v>
      </c>
    </row>
    <row r="30" spans="1:7">
      <c r="A30" s="26"/>
      <c r="B30" s="4"/>
      <c r="C30" s="4"/>
      <c r="D30" s="44"/>
      <c r="E30" s="5" t="s">
        <v>14</v>
      </c>
      <c r="F30" s="6">
        <f>SUM(F20:F29)</f>
        <v>6563000</v>
      </c>
    </row>
    <row r="31" spans="1:7">
      <c r="A31" s="145" t="s">
        <v>31</v>
      </c>
      <c r="B31" s="143" t="s">
        <v>32</v>
      </c>
      <c r="C31" s="59"/>
      <c r="D31" s="60"/>
      <c r="E31" s="63" t="s">
        <v>167</v>
      </c>
      <c r="F31" s="64"/>
    </row>
    <row r="32" spans="1:7" ht="38.25">
      <c r="A32" s="146"/>
      <c r="B32" s="144"/>
      <c r="C32" s="59" t="s">
        <v>156</v>
      </c>
      <c r="D32" s="60" t="s">
        <v>160</v>
      </c>
      <c r="E32" s="28" t="s">
        <v>168</v>
      </c>
      <c r="F32" s="64">
        <v>820000</v>
      </c>
    </row>
    <row r="33" spans="1:6" ht="25.5">
      <c r="A33" s="146"/>
      <c r="B33" s="144"/>
      <c r="C33" s="59" t="s">
        <v>156</v>
      </c>
      <c r="D33" s="60" t="s">
        <v>160</v>
      </c>
      <c r="E33" s="28" t="s">
        <v>169</v>
      </c>
      <c r="F33" s="64">
        <v>616000</v>
      </c>
    </row>
    <row r="34" spans="1:6" ht="38.25">
      <c r="A34" s="146"/>
      <c r="B34" s="144"/>
      <c r="C34" s="59" t="s">
        <v>156</v>
      </c>
      <c r="D34" s="60" t="s">
        <v>160</v>
      </c>
      <c r="E34" s="28" t="s">
        <v>170</v>
      </c>
      <c r="F34" s="64">
        <v>175000</v>
      </c>
    </row>
    <row r="35" spans="1:6" ht="25.5">
      <c r="A35" s="146"/>
      <c r="B35" s="144"/>
      <c r="C35" s="59" t="s">
        <v>156</v>
      </c>
      <c r="D35" s="60" t="s">
        <v>160</v>
      </c>
      <c r="E35" s="28" t="s">
        <v>171</v>
      </c>
      <c r="F35" s="64">
        <v>750000</v>
      </c>
    </row>
    <row r="36" spans="1:6">
      <c r="A36" s="146"/>
      <c r="B36" s="144"/>
      <c r="C36" s="59" t="s">
        <v>156</v>
      </c>
      <c r="D36" s="60" t="s">
        <v>160</v>
      </c>
      <c r="E36" s="28" t="s">
        <v>172</v>
      </c>
      <c r="F36" s="64">
        <v>110000</v>
      </c>
    </row>
    <row r="37" spans="1:6" ht="25.5">
      <c r="A37" s="146"/>
      <c r="B37" s="144"/>
      <c r="C37" s="59" t="s">
        <v>156</v>
      </c>
      <c r="D37" s="60" t="s">
        <v>160</v>
      </c>
      <c r="E37" s="28" t="s">
        <v>173</v>
      </c>
      <c r="F37" s="64">
        <v>290000</v>
      </c>
    </row>
    <row r="38" spans="1:6">
      <c r="A38" s="146"/>
      <c r="B38" s="144"/>
      <c r="C38" s="83" t="s">
        <v>156</v>
      </c>
      <c r="D38" s="60" t="s">
        <v>160</v>
      </c>
      <c r="E38" s="28" t="s">
        <v>174</v>
      </c>
      <c r="F38" s="64">
        <v>1000000</v>
      </c>
    </row>
    <row r="39" spans="1:6">
      <c r="A39" s="146"/>
      <c r="B39" s="144"/>
      <c r="C39" s="96" t="s">
        <v>156</v>
      </c>
      <c r="D39" s="60" t="s">
        <v>160</v>
      </c>
      <c r="E39" s="28" t="s">
        <v>175</v>
      </c>
      <c r="F39" s="64">
        <v>500000</v>
      </c>
    </row>
    <row r="40" spans="1:6" ht="38.25">
      <c r="A40" s="146"/>
      <c r="B40" s="144"/>
      <c r="C40" s="96" t="s">
        <v>156</v>
      </c>
      <c r="D40" s="60" t="s">
        <v>160</v>
      </c>
      <c r="E40" s="28" t="s">
        <v>176</v>
      </c>
      <c r="F40" s="64">
        <v>616000</v>
      </c>
    </row>
    <row r="41" spans="1:6" ht="25.5">
      <c r="A41" s="146"/>
      <c r="B41" s="144"/>
      <c r="C41" s="96" t="s">
        <v>156</v>
      </c>
      <c r="D41" s="60" t="s">
        <v>160</v>
      </c>
      <c r="E41" s="28" t="s">
        <v>177</v>
      </c>
      <c r="F41" s="64">
        <v>660900</v>
      </c>
    </row>
    <row r="42" spans="1:6">
      <c r="A42" s="146"/>
      <c r="B42" s="144"/>
      <c r="C42" s="96" t="s">
        <v>156</v>
      </c>
      <c r="D42" s="60" t="s">
        <v>160</v>
      </c>
      <c r="E42" s="28" t="s">
        <v>178</v>
      </c>
      <c r="F42" s="64">
        <v>616000</v>
      </c>
    </row>
    <row r="43" spans="1:6">
      <c r="A43" s="146"/>
      <c r="B43" s="144"/>
      <c r="C43" s="97" t="s">
        <v>156</v>
      </c>
      <c r="D43" s="60" t="s">
        <v>160</v>
      </c>
      <c r="E43" s="28" t="s">
        <v>179</v>
      </c>
      <c r="F43" s="64">
        <v>616000</v>
      </c>
    </row>
    <row r="44" spans="1:6" ht="51">
      <c r="A44" s="146"/>
      <c r="B44" s="144"/>
      <c r="C44" s="97" t="s">
        <v>156</v>
      </c>
      <c r="D44" s="60" t="s">
        <v>160</v>
      </c>
      <c r="E44" s="28" t="s">
        <v>180</v>
      </c>
      <c r="F44" s="64">
        <v>1080000</v>
      </c>
    </row>
    <row r="45" spans="1:6" ht="38.25">
      <c r="A45" s="146"/>
      <c r="B45" s="144"/>
      <c r="C45" s="97" t="s">
        <v>156</v>
      </c>
      <c r="D45" s="60" t="s">
        <v>160</v>
      </c>
      <c r="E45" s="28" t="s">
        <v>181</v>
      </c>
      <c r="F45" s="64">
        <v>250000</v>
      </c>
    </row>
    <row r="46" spans="1:6" ht="63.75">
      <c r="A46" s="177"/>
      <c r="B46" s="150"/>
      <c r="C46" s="97" t="s">
        <v>156</v>
      </c>
      <c r="D46" s="60" t="s">
        <v>152</v>
      </c>
      <c r="E46" s="28" t="s">
        <v>182</v>
      </c>
      <c r="F46" s="64">
        <v>900000</v>
      </c>
    </row>
    <row r="47" spans="1:6">
      <c r="A47" s="26"/>
      <c r="B47" s="4"/>
      <c r="C47" s="4"/>
      <c r="D47" s="44"/>
      <c r="E47" s="5" t="s">
        <v>14</v>
      </c>
      <c r="F47" s="6">
        <f>SUM(F32:F46)</f>
        <v>8999900</v>
      </c>
    </row>
    <row r="48" spans="1:6">
      <c r="A48" s="145" t="s">
        <v>90</v>
      </c>
      <c r="B48" s="143" t="s">
        <v>91</v>
      </c>
      <c r="C48" s="59" t="s">
        <v>156</v>
      </c>
      <c r="D48" s="60" t="s">
        <v>160</v>
      </c>
      <c r="E48" s="28" t="s">
        <v>183</v>
      </c>
      <c r="F48" s="62">
        <v>2090000</v>
      </c>
    </row>
    <row r="49" spans="1:7">
      <c r="A49" s="146"/>
      <c r="B49" s="144"/>
      <c r="C49" s="59" t="s">
        <v>156</v>
      </c>
      <c r="D49" s="60" t="s">
        <v>160</v>
      </c>
      <c r="E49" s="28" t="s">
        <v>184</v>
      </c>
      <c r="F49" s="62">
        <v>3960000</v>
      </c>
    </row>
    <row r="50" spans="1:7" ht="25.5">
      <c r="A50" s="146"/>
      <c r="B50" s="144"/>
      <c r="C50" s="59" t="s">
        <v>156</v>
      </c>
      <c r="D50" s="60" t="s">
        <v>160</v>
      </c>
      <c r="E50" s="28" t="s">
        <v>185</v>
      </c>
      <c r="F50" s="62">
        <v>650000</v>
      </c>
    </row>
    <row r="51" spans="1:7" ht="27" customHeight="1">
      <c r="A51" s="146"/>
      <c r="B51" s="144"/>
      <c r="C51" s="59" t="s">
        <v>156</v>
      </c>
      <c r="D51" s="60" t="s">
        <v>160</v>
      </c>
      <c r="E51" s="28" t="s">
        <v>186</v>
      </c>
      <c r="F51" s="62">
        <v>250000</v>
      </c>
    </row>
    <row r="52" spans="1:7" ht="12.75" hidden="1" customHeight="1">
      <c r="A52" s="146"/>
      <c r="B52" s="144"/>
      <c r="C52" s="83"/>
      <c r="D52" s="60"/>
      <c r="E52" s="28"/>
      <c r="F52" s="62"/>
    </row>
    <row r="53" spans="1:7">
      <c r="A53" s="146"/>
      <c r="B53" s="144"/>
      <c r="C53" s="83" t="s">
        <v>156</v>
      </c>
      <c r="D53" s="60" t="s">
        <v>152</v>
      </c>
      <c r="E53" s="28" t="s">
        <v>187</v>
      </c>
      <c r="F53" s="62">
        <v>1400000</v>
      </c>
    </row>
    <row r="54" spans="1:7" ht="34.5" customHeight="1">
      <c r="A54" s="146"/>
      <c r="B54" s="144"/>
      <c r="C54" s="83" t="s">
        <v>156</v>
      </c>
      <c r="D54" s="60" t="s">
        <v>152</v>
      </c>
      <c r="E54" s="28" t="s">
        <v>188</v>
      </c>
      <c r="F54" s="62">
        <v>500000</v>
      </c>
    </row>
    <row r="55" spans="1:7" ht="89.25">
      <c r="A55" s="146"/>
      <c r="B55" s="144"/>
      <c r="C55" s="83" t="s">
        <v>189</v>
      </c>
      <c r="D55" s="60" t="s">
        <v>152</v>
      </c>
      <c r="E55" s="28" t="s">
        <v>190</v>
      </c>
      <c r="F55" s="62">
        <v>175000</v>
      </c>
    </row>
    <row r="56" spans="1:7" ht="25.5">
      <c r="A56" s="146"/>
      <c r="B56" s="144"/>
      <c r="C56" s="83" t="s">
        <v>192</v>
      </c>
      <c r="D56" s="60" t="s">
        <v>152</v>
      </c>
      <c r="E56" s="28" t="s">
        <v>191</v>
      </c>
      <c r="F56" s="62">
        <v>179000</v>
      </c>
    </row>
    <row r="57" spans="1:7" ht="15" customHeight="1">
      <c r="A57" s="26"/>
      <c r="B57" s="4"/>
      <c r="C57" s="4"/>
      <c r="D57" s="44"/>
      <c r="E57" s="5" t="s">
        <v>14</v>
      </c>
      <c r="F57" s="6">
        <f>SUM(F48:F56)</f>
        <v>9204000</v>
      </c>
      <c r="G57" s="82"/>
    </row>
    <row r="58" spans="1:7" ht="12.75" hidden="1" customHeight="1">
      <c r="A58" s="29" t="s">
        <v>34</v>
      </c>
      <c r="B58" s="30" t="s">
        <v>35</v>
      </c>
      <c r="C58" s="30"/>
      <c r="D58" s="45"/>
      <c r="E58" s="31" t="s">
        <v>96</v>
      </c>
      <c r="F58" s="7">
        <f>SUM(F48:F57)</f>
        <v>18408000</v>
      </c>
    </row>
    <row r="59" spans="1:7" ht="25.5">
      <c r="A59" s="148" t="s">
        <v>83</v>
      </c>
      <c r="B59" s="143" t="s">
        <v>36</v>
      </c>
      <c r="C59" s="59" t="s">
        <v>193</v>
      </c>
      <c r="D59" s="60" t="s">
        <v>160</v>
      </c>
      <c r="E59" s="28" t="s">
        <v>194</v>
      </c>
      <c r="F59" s="62">
        <v>118779408</v>
      </c>
    </row>
    <row r="60" spans="1:7">
      <c r="A60" s="149"/>
      <c r="B60" s="144"/>
      <c r="C60" s="59" t="s">
        <v>193</v>
      </c>
      <c r="D60" s="60" t="s">
        <v>160</v>
      </c>
      <c r="E60" s="28" t="s">
        <v>195</v>
      </c>
      <c r="F60" s="62">
        <v>215616748</v>
      </c>
    </row>
    <row r="61" spans="1:7" ht="25.5">
      <c r="A61" s="149"/>
      <c r="B61" s="144"/>
      <c r="C61" s="59" t="s">
        <v>192</v>
      </c>
      <c r="D61" s="60" t="s">
        <v>160</v>
      </c>
      <c r="E61" s="22" t="s">
        <v>196</v>
      </c>
      <c r="F61" s="62">
        <v>15000000</v>
      </c>
    </row>
    <row r="62" spans="1:7">
      <c r="A62" s="149"/>
      <c r="B62" s="144"/>
      <c r="C62" s="85" t="s">
        <v>189</v>
      </c>
      <c r="D62" s="60" t="s">
        <v>152</v>
      </c>
      <c r="E62" s="128" t="s">
        <v>197</v>
      </c>
      <c r="F62" s="62"/>
    </row>
    <row r="63" spans="1:7" ht="25.5">
      <c r="A63" s="149"/>
      <c r="B63" s="144"/>
      <c r="C63" s="97" t="s">
        <v>189</v>
      </c>
      <c r="D63" s="60" t="s">
        <v>152</v>
      </c>
      <c r="E63" s="22" t="s">
        <v>198</v>
      </c>
      <c r="F63" s="62">
        <v>3300000</v>
      </c>
    </row>
    <row r="64" spans="1:7" ht="25.5">
      <c r="A64" s="149"/>
      <c r="B64" s="144"/>
      <c r="C64" s="97" t="s">
        <v>189</v>
      </c>
      <c r="D64" s="60" t="s">
        <v>152</v>
      </c>
      <c r="E64" s="22" t="s">
        <v>199</v>
      </c>
      <c r="F64" s="62">
        <v>470000</v>
      </c>
    </row>
    <row r="65" spans="1:7">
      <c r="A65" s="149"/>
      <c r="B65" s="144"/>
      <c r="C65" s="97" t="s">
        <v>189</v>
      </c>
      <c r="D65" s="60" t="s">
        <v>152</v>
      </c>
      <c r="E65" s="22" t="s">
        <v>200</v>
      </c>
      <c r="F65" s="62">
        <v>1160000</v>
      </c>
    </row>
    <row r="66" spans="1:7">
      <c r="A66" s="149"/>
      <c r="B66" s="144"/>
      <c r="C66" s="97" t="s">
        <v>189</v>
      </c>
      <c r="D66" s="60" t="s">
        <v>152</v>
      </c>
      <c r="E66" s="22" t="s">
        <v>201</v>
      </c>
      <c r="F66" s="62">
        <v>610000</v>
      </c>
    </row>
    <row r="67" spans="1:7" ht="25.5">
      <c r="A67" s="149"/>
      <c r="B67" s="144"/>
      <c r="C67" s="97" t="s">
        <v>202</v>
      </c>
      <c r="D67" s="60" t="s">
        <v>152</v>
      </c>
      <c r="E67" s="127" t="s">
        <v>203</v>
      </c>
      <c r="F67" s="62">
        <v>9000000</v>
      </c>
    </row>
    <row r="68" spans="1:7" ht="14.25" customHeight="1">
      <c r="A68" s="26"/>
      <c r="B68" s="4"/>
      <c r="C68" s="4"/>
      <c r="D68" s="44"/>
      <c r="E68" s="5" t="s">
        <v>14</v>
      </c>
      <c r="F68" s="6">
        <f>SUM(F59:F67)</f>
        <v>363936156</v>
      </c>
    </row>
    <row r="69" spans="1:7">
      <c r="A69" s="107" t="s">
        <v>37</v>
      </c>
      <c r="B69" s="108" t="s">
        <v>38</v>
      </c>
      <c r="C69" s="108"/>
      <c r="D69" s="109"/>
      <c r="E69" s="110"/>
      <c r="F69" s="111">
        <f>+F71+F73+F76+F78+F82+F94</f>
        <v>150018944.37</v>
      </c>
      <c r="G69" s="82"/>
    </row>
    <row r="70" spans="1:7" ht="51">
      <c r="A70" s="65" t="s">
        <v>39</v>
      </c>
      <c r="B70" s="59" t="s">
        <v>40</v>
      </c>
      <c r="C70" s="59" t="s">
        <v>156</v>
      </c>
      <c r="D70" s="60" t="s">
        <v>160</v>
      </c>
      <c r="E70" s="28" t="s">
        <v>204</v>
      </c>
      <c r="F70" s="62">
        <v>3000000</v>
      </c>
    </row>
    <row r="71" spans="1:7">
      <c r="A71" s="33"/>
      <c r="B71" s="4"/>
      <c r="C71" s="4"/>
      <c r="D71" s="44"/>
      <c r="E71" s="5" t="s">
        <v>14</v>
      </c>
      <c r="F71" s="6">
        <f>SUM(F70)</f>
        <v>3000000</v>
      </c>
    </row>
    <row r="72" spans="1:7" ht="26.25" hidden="1" customHeight="1">
      <c r="A72" s="84" t="s">
        <v>131</v>
      </c>
      <c r="B72" s="85" t="s">
        <v>132</v>
      </c>
      <c r="C72" s="85"/>
      <c r="D72" s="60"/>
      <c r="E72" s="66"/>
      <c r="F72" s="62"/>
    </row>
    <row r="73" spans="1:7" hidden="1">
      <c r="A73" s="3"/>
      <c r="B73" s="55"/>
      <c r="C73" s="4"/>
      <c r="D73" s="44"/>
      <c r="E73" s="5" t="s">
        <v>14</v>
      </c>
      <c r="F73" s="6">
        <f>SUM(F72)</f>
        <v>0</v>
      </c>
    </row>
    <row r="74" spans="1:7" ht="38.25">
      <c r="A74" s="151" t="s">
        <v>15</v>
      </c>
      <c r="B74" s="143" t="s">
        <v>16</v>
      </c>
      <c r="C74" s="59" t="s">
        <v>153</v>
      </c>
      <c r="D74" s="60" t="s">
        <v>152</v>
      </c>
      <c r="E74" s="66" t="s">
        <v>205</v>
      </c>
      <c r="F74" s="62">
        <v>5000000</v>
      </c>
    </row>
    <row r="75" spans="1:7">
      <c r="A75" s="152"/>
      <c r="B75" s="150"/>
      <c r="C75" s="85"/>
      <c r="D75" s="60"/>
      <c r="E75" s="28"/>
      <c r="F75" s="62"/>
    </row>
    <row r="76" spans="1:7">
      <c r="A76" s="3"/>
      <c r="B76" s="55"/>
      <c r="C76" s="4"/>
      <c r="D76" s="44"/>
      <c r="E76" s="5" t="s">
        <v>14</v>
      </c>
      <c r="F76" s="6">
        <f>SUM(F74:F75)</f>
        <v>5000000</v>
      </c>
    </row>
    <row r="77" spans="1:7" ht="25.5" hidden="1">
      <c r="A77" s="87" t="s">
        <v>17</v>
      </c>
      <c r="B77" s="86" t="s">
        <v>18</v>
      </c>
      <c r="C77" s="67"/>
      <c r="D77" s="60"/>
      <c r="E77" s="68"/>
      <c r="F77" s="62"/>
    </row>
    <row r="78" spans="1:7" hidden="1">
      <c r="A78" s="3"/>
      <c r="B78" s="4"/>
      <c r="C78" s="4"/>
      <c r="D78" s="44"/>
      <c r="E78" s="5" t="s">
        <v>14</v>
      </c>
      <c r="F78" s="6">
        <f>SUM(F77)</f>
        <v>0</v>
      </c>
    </row>
    <row r="79" spans="1:7" ht="50.25" customHeight="1">
      <c r="A79" s="188" t="s">
        <v>19</v>
      </c>
      <c r="B79" s="143" t="s">
        <v>20</v>
      </c>
      <c r="C79" s="59" t="s">
        <v>153</v>
      </c>
      <c r="D79" s="60" t="s">
        <v>160</v>
      </c>
      <c r="E79" s="66" t="s">
        <v>206</v>
      </c>
      <c r="F79" s="62">
        <v>75300000</v>
      </c>
    </row>
    <row r="80" spans="1:7" ht="25.5">
      <c r="A80" s="189"/>
      <c r="B80" s="144"/>
      <c r="C80" s="59" t="s">
        <v>153</v>
      </c>
      <c r="D80" s="60" t="s">
        <v>160</v>
      </c>
      <c r="E80" s="90" t="s">
        <v>207</v>
      </c>
      <c r="F80" s="62">
        <v>41718944.369999997</v>
      </c>
    </row>
    <row r="81" spans="1:7" ht="25.5">
      <c r="A81" s="190"/>
      <c r="B81" s="150"/>
      <c r="C81" s="97" t="s">
        <v>151</v>
      </c>
      <c r="D81" s="60" t="s">
        <v>152</v>
      </c>
      <c r="E81" s="90" t="s">
        <v>208</v>
      </c>
      <c r="F81" s="62">
        <v>100000</v>
      </c>
    </row>
    <row r="82" spans="1:7">
      <c r="A82" s="26"/>
      <c r="B82" s="4"/>
      <c r="C82" s="4"/>
      <c r="D82" s="44"/>
      <c r="E82" s="5" t="s">
        <v>14</v>
      </c>
      <c r="F82" s="6">
        <f>SUM(F79:F81)</f>
        <v>117118944.37</v>
      </c>
    </row>
    <row r="83" spans="1:7" ht="25.5">
      <c r="A83" s="157" t="s">
        <v>71</v>
      </c>
      <c r="B83" s="157" t="s">
        <v>72</v>
      </c>
      <c r="C83" s="69" t="s">
        <v>156</v>
      </c>
      <c r="D83" s="70" t="s">
        <v>160</v>
      </c>
      <c r="E83" s="66" t="s">
        <v>209</v>
      </c>
      <c r="F83" s="62">
        <v>200000</v>
      </c>
    </row>
    <row r="84" spans="1:7" ht="25.5">
      <c r="A84" s="157"/>
      <c r="B84" s="157"/>
      <c r="C84" s="69" t="s">
        <v>156</v>
      </c>
      <c r="D84" s="70" t="s">
        <v>160</v>
      </c>
      <c r="E84" s="66" t="s">
        <v>210</v>
      </c>
      <c r="F84" s="62">
        <v>300000</v>
      </c>
    </row>
    <row r="85" spans="1:7" ht="25.5">
      <c r="A85" s="157"/>
      <c r="B85" s="157"/>
      <c r="C85" s="69" t="s">
        <v>156</v>
      </c>
      <c r="D85" s="70" t="s">
        <v>160</v>
      </c>
      <c r="E85" s="66" t="s">
        <v>211</v>
      </c>
      <c r="F85" s="62">
        <v>3500000</v>
      </c>
    </row>
    <row r="86" spans="1:7">
      <c r="A86" s="157"/>
      <c r="B86" s="157"/>
      <c r="C86" s="69" t="s">
        <v>156</v>
      </c>
      <c r="D86" s="70" t="s">
        <v>160</v>
      </c>
      <c r="E86" s="66" t="s">
        <v>212</v>
      </c>
      <c r="F86" s="62">
        <v>10000000</v>
      </c>
    </row>
    <row r="87" spans="1:7" ht="63.75">
      <c r="A87" s="157"/>
      <c r="B87" s="157"/>
      <c r="C87" s="69" t="s">
        <v>153</v>
      </c>
      <c r="D87" s="70" t="s">
        <v>160</v>
      </c>
      <c r="E87" s="66" t="s">
        <v>213</v>
      </c>
      <c r="F87" s="62">
        <v>1350000</v>
      </c>
    </row>
    <row r="88" spans="1:7" ht="25.5">
      <c r="A88" s="157"/>
      <c r="B88" s="157"/>
      <c r="C88" s="69" t="s">
        <v>156</v>
      </c>
      <c r="D88" s="70" t="s">
        <v>152</v>
      </c>
      <c r="E88" s="66" t="s">
        <v>214</v>
      </c>
      <c r="F88" s="62">
        <v>1350000</v>
      </c>
    </row>
    <row r="89" spans="1:7" ht="15" customHeight="1">
      <c r="A89" s="157"/>
      <c r="B89" s="157"/>
      <c r="C89" s="69" t="s">
        <v>156</v>
      </c>
      <c r="D89" s="70" t="s">
        <v>152</v>
      </c>
      <c r="E89" s="66" t="s">
        <v>215</v>
      </c>
      <c r="F89" s="62">
        <v>1700000</v>
      </c>
    </row>
    <row r="90" spans="1:7" ht="25.5">
      <c r="A90" s="157"/>
      <c r="B90" s="157"/>
      <c r="C90" s="69" t="s">
        <v>156</v>
      </c>
      <c r="D90" s="70" t="s">
        <v>152</v>
      </c>
      <c r="E90" s="66" t="s">
        <v>216</v>
      </c>
      <c r="F90" s="62">
        <v>100000</v>
      </c>
      <c r="G90" s="82"/>
    </row>
    <row r="91" spans="1:7" ht="25.5">
      <c r="A91" s="157"/>
      <c r="B91" s="157"/>
      <c r="C91" s="69" t="s">
        <v>193</v>
      </c>
      <c r="D91" s="70" t="s">
        <v>152</v>
      </c>
      <c r="E91" s="66" t="s">
        <v>217</v>
      </c>
      <c r="F91" s="62">
        <v>5700000</v>
      </c>
    </row>
    <row r="92" spans="1:7" ht="38.25">
      <c r="A92" s="157"/>
      <c r="B92" s="157"/>
      <c r="C92" s="88" t="s">
        <v>153</v>
      </c>
      <c r="D92" s="70" t="s">
        <v>152</v>
      </c>
      <c r="E92" s="66" t="s">
        <v>218</v>
      </c>
      <c r="F92" s="62">
        <v>100000</v>
      </c>
    </row>
    <row r="93" spans="1:7" ht="76.5">
      <c r="A93" s="157"/>
      <c r="B93" s="157"/>
      <c r="C93" s="88" t="s">
        <v>192</v>
      </c>
      <c r="D93" s="70" t="s">
        <v>152</v>
      </c>
      <c r="E93" s="66" t="s">
        <v>219</v>
      </c>
      <c r="F93" s="62">
        <v>600000</v>
      </c>
    </row>
    <row r="94" spans="1:7">
      <c r="A94" s="26"/>
      <c r="B94" s="4"/>
      <c r="C94" s="4"/>
      <c r="D94" s="44"/>
      <c r="E94" s="5" t="s">
        <v>14</v>
      </c>
      <c r="F94" s="6">
        <f>SUM(F83:F93)</f>
        <v>24900000</v>
      </c>
    </row>
    <row r="95" spans="1:7">
      <c r="A95" s="112" t="s">
        <v>84</v>
      </c>
      <c r="B95" s="113" t="s">
        <v>73</v>
      </c>
      <c r="C95" s="108"/>
      <c r="D95" s="109"/>
      <c r="E95" s="110"/>
      <c r="F95" s="111">
        <f>+F99</f>
        <v>2950000</v>
      </c>
    </row>
    <row r="96" spans="1:7" ht="25.5">
      <c r="A96" s="182" t="s">
        <v>98</v>
      </c>
      <c r="B96" s="186" t="s">
        <v>85</v>
      </c>
      <c r="C96" s="67" t="s">
        <v>156</v>
      </c>
      <c r="D96" s="60" t="s">
        <v>160</v>
      </c>
      <c r="E96" s="20" t="s">
        <v>220</v>
      </c>
      <c r="F96" s="62">
        <v>750000</v>
      </c>
    </row>
    <row r="97" spans="1:7" ht="25.5">
      <c r="A97" s="183"/>
      <c r="B97" s="187"/>
      <c r="C97" s="67" t="s">
        <v>156</v>
      </c>
      <c r="D97" s="60" t="s">
        <v>160</v>
      </c>
      <c r="E97" s="20" t="s">
        <v>221</v>
      </c>
      <c r="F97" s="62">
        <v>1100000</v>
      </c>
    </row>
    <row r="98" spans="1:7" ht="25.5">
      <c r="A98" s="183"/>
      <c r="B98" s="187"/>
      <c r="C98" s="67" t="s">
        <v>156</v>
      </c>
      <c r="D98" s="60" t="s">
        <v>160</v>
      </c>
      <c r="E98" s="20" t="s">
        <v>222</v>
      </c>
      <c r="F98" s="62">
        <v>1100000</v>
      </c>
    </row>
    <row r="99" spans="1:7">
      <c r="A99" s="57"/>
      <c r="B99" s="56"/>
      <c r="C99" s="4"/>
      <c r="D99" s="44"/>
      <c r="E99" s="5" t="s">
        <v>14</v>
      </c>
      <c r="F99" s="6">
        <f>SUM(F96:F98)</f>
        <v>2950000</v>
      </c>
    </row>
    <row r="100" spans="1:7">
      <c r="A100" s="107" t="s">
        <v>48</v>
      </c>
      <c r="B100" s="108" t="s">
        <v>55</v>
      </c>
      <c r="C100" s="108"/>
      <c r="D100" s="109"/>
      <c r="E100" s="110"/>
      <c r="F100" s="111">
        <f>+F138+F145</f>
        <v>29302400</v>
      </c>
      <c r="G100" s="82"/>
    </row>
    <row r="101" spans="1:7">
      <c r="A101" s="174" t="s">
        <v>56</v>
      </c>
      <c r="B101" s="167" t="s">
        <v>57</v>
      </c>
      <c r="C101" s="59" t="s">
        <v>156</v>
      </c>
      <c r="D101" s="60" t="s">
        <v>160</v>
      </c>
      <c r="E101" s="23" t="s">
        <v>223</v>
      </c>
      <c r="F101" s="62"/>
    </row>
    <row r="102" spans="1:7">
      <c r="A102" s="174"/>
      <c r="B102" s="167"/>
      <c r="C102" s="59" t="s">
        <v>156</v>
      </c>
      <c r="D102" s="60" t="s">
        <v>160</v>
      </c>
      <c r="E102" s="68" t="s">
        <v>224</v>
      </c>
      <c r="F102" s="62">
        <v>3075000</v>
      </c>
    </row>
    <row r="103" spans="1:7">
      <c r="A103" s="174"/>
      <c r="B103" s="167"/>
      <c r="C103" s="59" t="s">
        <v>156</v>
      </c>
      <c r="D103" s="60" t="s">
        <v>160</v>
      </c>
      <c r="E103" s="68" t="s">
        <v>225</v>
      </c>
      <c r="F103" s="62">
        <v>738000</v>
      </c>
    </row>
    <row r="104" spans="1:7" ht="25.5" customHeight="1">
      <c r="A104" s="174"/>
      <c r="B104" s="167"/>
      <c r="C104" s="59" t="s">
        <v>156</v>
      </c>
      <c r="D104" s="60" t="s">
        <v>160</v>
      </c>
      <c r="E104" s="68" t="s">
        <v>226</v>
      </c>
      <c r="F104" s="62">
        <v>11770000</v>
      </c>
    </row>
    <row r="105" spans="1:7">
      <c r="A105" s="174"/>
      <c r="B105" s="167"/>
      <c r="C105" s="59" t="s">
        <v>156</v>
      </c>
      <c r="D105" s="60" t="s">
        <v>160</v>
      </c>
      <c r="E105" s="68" t="s">
        <v>227</v>
      </c>
      <c r="F105" s="62">
        <v>1045000</v>
      </c>
    </row>
    <row r="106" spans="1:7">
      <c r="A106" s="174"/>
      <c r="B106" s="167"/>
      <c r="C106" s="59" t="s">
        <v>156</v>
      </c>
      <c r="D106" s="60" t="s">
        <v>160</v>
      </c>
      <c r="E106" s="68" t="s">
        <v>228</v>
      </c>
      <c r="F106" s="62">
        <v>165000</v>
      </c>
    </row>
    <row r="107" spans="1:7">
      <c r="A107" s="174"/>
      <c r="B107" s="167"/>
      <c r="C107" s="59" t="s">
        <v>156</v>
      </c>
      <c r="D107" s="60" t="s">
        <v>160</v>
      </c>
      <c r="E107" s="68" t="s">
        <v>229</v>
      </c>
      <c r="F107" s="62">
        <v>385000</v>
      </c>
    </row>
    <row r="108" spans="1:7">
      <c r="A108" s="174"/>
      <c r="B108" s="167"/>
      <c r="C108" s="59" t="s">
        <v>156</v>
      </c>
      <c r="D108" s="60" t="s">
        <v>160</v>
      </c>
      <c r="E108" s="68" t="s">
        <v>230</v>
      </c>
      <c r="F108" s="62">
        <v>899400</v>
      </c>
    </row>
    <row r="109" spans="1:7" ht="25.5">
      <c r="A109" s="174"/>
      <c r="B109" s="167"/>
      <c r="C109" s="59" t="s">
        <v>153</v>
      </c>
      <c r="D109" s="60" t="s">
        <v>160</v>
      </c>
      <c r="E109" s="23" t="s">
        <v>231</v>
      </c>
      <c r="F109" s="62"/>
    </row>
    <row r="110" spans="1:7" ht="25.5">
      <c r="A110" s="174"/>
      <c r="B110" s="167"/>
      <c r="C110" s="85" t="s">
        <v>153</v>
      </c>
      <c r="D110" s="60" t="s">
        <v>160</v>
      </c>
      <c r="E110" s="68" t="s">
        <v>232</v>
      </c>
      <c r="F110" s="62">
        <v>375000</v>
      </c>
    </row>
    <row r="111" spans="1:7" ht="25.5">
      <c r="A111" s="174"/>
      <c r="B111" s="167"/>
      <c r="C111" s="85" t="s">
        <v>153</v>
      </c>
      <c r="D111" s="60" t="s">
        <v>160</v>
      </c>
      <c r="E111" s="68" t="s">
        <v>233</v>
      </c>
      <c r="F111" s="62">
        <v>500000</v>
      </c>
    </row>
    <row r="112" spans="1:7" ht="25.5">
      <c r="A112" s="174"/>
      <c r="B112" s="167"/>
      <c r="C112" s="85" t="s">
        <v>153</v>
      </c>
      <c r="D112" s="60" t="s">
        <v>160</v>
      </c>
      <c r="E112" s="68" t="s">
        <v>234</v>
      </c>
      <c r="F112" s="62">
        <v>205000</v>
      </c>
    </row>
    <row r="113" spans="1:6" ht="25.5">
      <c r="A113" s="174"/>
      <c r="B113" s="167"/>
      <c r="C113" s="85" t="s">
        <v>153</v>
      </c>
      <c r="D113" s="60" t="s">
        <v>160</v>
      </c>
      <c r="E113" s="68" t="s">
        <v>235</v>
      </c>
      <c r="F113" s="62">
        <v>300000</v>
      </c>
    </row>
    <row r="114" spans="1:6" ht="25.5">
      <c r="A114" s="174"/>
      <c r="B114" s="167"/>
      <c r="C114" s="85" t="s">
        <v>153</v>
      </c>
      <c r="D114" s="60" t="s">
        <v>160</v>
      </c>
      <c r="E114" s="68" t="s">
        <v>236</v>
      </c>
      <c r="F114" s="62">
        <v>172500</v>
      </c>
    </row>
    <row r="115" spans="1:6" ht="25.5">
      <c r="A115" s="174"/>
      <c r="B115" s="167"/>
      <c r="C115" s="85" t="s">
        <v>153</v>
      </c>
      <c r="D115" s="60" t="s">
        <v>160</v>
      </c>
      <c r="E115" s="68" t="s">
        <v>237</v>
      </c>
      <c r="F115" s="62">
        <v>230000</v>
      </c>
    </row>
    <row r="116" spans="1:6" ht="25.5">
      <c r="A116" s="174"/>
      <c r="B116" s="167"/>
      <c r="C116" s="85" t="s">
        <v>153</v>
      </c>
      <c r="D116" s="60" t="s">
        <v>160</v>
      </c>
      <c r="E116" s="68" t="s">
        <v>238</v>
      </c>
      <c r="F116" s="62">
        <v>287500</v>
      </c>
    </row>
    <row r="117" spans="1:6" ht="25.5">
      <c r="A117" s="174"/>
      <c r="B117" s="167"/>
      <c r="C117" s="85" t="s">
        <v>153</v>
      </c>
      <c r="D117" s="60" t="s">
        <v>160</v>
      </c>
      <c r="E117" s="68" t="s">
        <v>239</v>
      </c>
      <c r="F117" s="62">
        <v>125000</v>
      </c>
    </row>
    <row r="118" spans="1:6" ht="25.5">
      <c r="A118" s="174"/>
      <c r="B118" s="167"/>
      <c r="C118" s="125" t="s">
        <v>153</v>
      </c>
      <c r="D118" s="60" t="s">
        <v>160</v>
      </c>
      <c r="E118" s="68" t="s">
        <v>240</v>
      </c>
      <c r="F118" s="62">
        <v>287500</v>
      </c>
    </row>
    <row r="119" spans="1:6" ht="25.5">
      <c r="A119" s="174"/>
      <c r="B119" s="167"/>
      <c r="C119" s="125" t="s">
        <v>153</v>
      </c>
      <c r="D119" s="60" t="s">
        <v>160</v>
      </c>
      <c r="E119" s="68" t="s">
        <v>241</v>
      </c>
      <c r="F119" s="62">
        <v>157500</v>
      </c>
    </row>
    <row r="120" spans="1:6" ht="25.5">
      <c r="A120" s="174"/>
      <c r="B120" s="167"/>
      <c r="C120" s="85" t="s">
        <v>156</v>
      </c>
      <c r="D120" s="60" t="s">
        <v>152</v>
      </c>
      <c r="E120" s="68" t="s">
        <v>242</v>
      </c>
      <c r="F120" s="137">
        <v>200000</v>
      </c>
    </row>
    <row r="121" spans="1:6" ht="25.5">
      <c r="A121" s="174"/>
      <c r="B121" s="167"/>
      <c r="C121" s="85" t="s">
        <v>156</v>
      </c>
      <c r="D121" s="60" t="s">
        <v>152</v>
      </c>
      <c r="E121" s="68" t="s">
        <v>243</v>
      </c>
      <c r="F121" s="137">
        <v>200000</v>
      </c>
    </row>
    <row r="122" spans="1:6" ht="63.75">
      <c r="A122" s="174"/>
      <c r="B122" s="167"/>
      <c r="C122" s="85" t="s">
        <v>156</v>
      </c>
      <c r="D122" s="60" t="s">
        <v>152</v>
      </c>
      <c r="E122" s="68" t="s">
        <v>244</v>
      </c>
      <c r="F122" s="137">
        <v>200000</v>
      </c>
    </row>
    <row r="123" spans="1:6" ht="38.25">
      <c r="A123" s="174"/>
      <c r="B123" s="167"/>
      <c r="C123" s="85" t="s">
        <v>156</v>
      </c>
      <c r="D123" s="60" t="s">
        <v>152</v>
      </c>
      <c r="E123" s="68" t="s">
        <v>245</v>
      </c>
      <c r="F123" s="137">
        <v>200000</v>
      </c>
    </row>
    <row r="124" spans="1:6" ht="38.25">
      <c r="A124" s="174"/>
      <c r="B124" s="167"/>
      <c r="C124" s="85" t="s">
        <v>156</v>
      </c>
      <c r="D124" s="60" t="s">
        <v>152</v>
      </c>
      <c r="E124" s="68" t="s">
        <v>246</v>
      </c>
      <c r="F124" s="137">
        <v>200000</v>
      </c>
    </row>
    <row r="125" spans="1:6" ht="38.25">
      <c r="A125" s="174"/>
      <c r="B125" s="167"/>
      <c r="C125" s="85" t="s">
        <v>156</v>
      </c>
      <c r="D125" s="60" t="s">
        <v>152</v>
      </c>
      <c r="E125" s="68" t="s">
        <v>247</v>
      </c>
      <c r="F125" s="137">
        <v>300000</v>
      </c>
    </row>
    <row r="126" spans="1:6">
      <c r="A126" s="174"/>
      <c r="B126" s="167"/>
      <c r="C126" s="85" t="s">
        <v>156</v>
      </c>
      <c r="D126" s="60" t="s">
        <v>152</v>
      </c>
      <c r="E126" s="68" t="s">
        <v>248</v>
      </c>
      <c r="F126" s="137">
        <v>150000</v>
      </c>
    </row>
    <row r="127" spans="1:6">
      <c r="A127" s="174"/>
      <c r="B127" s="167"/>
      <c r="C127" s="85" t="s">
        <v>156</v>
      </c>
      <c r="D127" s="60" t="s">
        <v>152</v>
      </c>
      <c r="E127" s="68" t="s">
        <v>249</v>
      </c>
      <c r="F127" s="137">
        <v>80000</v>
      </c>
    </row>
    <row r="128" spans="1:6" ht="25.5">
      <c r="A128" s="174"/>
      <c r="B128" s="167"/>
      <c r="C128" s="85" t="s">
        <v>156</v>
      </c>
      <c r="D128" s="60" t="s">
        <v>152</v>
      </c>
      <c r="E128" s="68" t="s">
        <v>250</v>
      </c>
      <c r="F128" s="137">
        <v>560000</v>
      </c>
    </row>
    <row r="129" spans="1:7">
      <c r="A129" s="174"/>
      <c r="B129" s="167"/>
      <c r="C129" s="59" t="s">
        <v>156</v>
      </c>
      <c r="D129" s="60" t="s">
        <v>152</v>
      </c>
      <c r="E129" s="68" t="s">
        <v>251</v>
      </c>
      <c r="F129" s="137">
        <v>335000</v>
      </c>
    </row>
    <row r="130" spans="1:7" ht="51">
      <c r="A130" s="174"/>
      <c r="B130" s="167"/>
      <c r="C130" s="59" t="s">
        <v>156</v>
      </c>
      <c r="D130" s="60" t="s">
        <v>152</v>
      </c>
      <c r="E130" s="68" t="s">
        <v>252</v>
      </c>
      <c r="F130" s="137">
        <v>500000</v>
      </c>
    </row>
    <row r="131" spans="1:7">
      <c r="A131" s="174"/>
      <c r="B131" s="167"/>
      <c r="C131" s="59" t="s">
        <v>189</v>
      </c>
      <c r="D131" s="60" t="s">
        <v>152</v>
      </c>
      <c r="E131" s="68" t="s">
        <v>253</v>
      </c>
      <c r="F131" s="62">
        <v>100000</v>
      </c>
    </row>
    <row r="132" spans="1:7" ht="25.5">
      <c r="A132" s="174"/>
      <c r="B132" s="167"/>
      <c r="C132" s="59" t="s">
        <v>193</v>
      </c>
      <c r="D132" s="60" t="s">
        <v>152</v>
      </c>
      <c r="E132" s="68" t="s">
        <v>254</v>
      </c>
      <c r="F132" s="62">
        <v>200000</v>
      </c>
      <c r="G132" s="82"/>
    </row>
    <row r="133" spans="1:7">
      <c r="A133" s="174"/>
      <c r="B133" s="167"/>
      <c r="C133" s="125" t="s">
        <v>151</v>
      </c>
      <c r="D133" s="60" t="s">
        <v>152</v>
      </c>
      <c r="E133" s="68" t="s">
        <v>255</v>
      </c>
      <c r="F133" s="62">
        <v>250000</v>
      </c>
      <c r="G133" s="82"/>
    </row>
    <row r="134" spans="1:7" ht="25.5">
      <c r="A134" s="174"/>
      <c r="B134" s="167"/>
      <c r="C134" s="125" t="s">
        <v>153</v>
      </c>
      <c r="D134" s="60" t="s">
        <v>152</v>
      </c>
      <c r="E134" s="68" t="s">
        <v>256</v>
      </c>
      <c r="F134" s="62">
        <v>185000</v>
      </c>
      <c r="G134" s="82"/>
    </row>
    <row r="135" spans="1:7">
      <c r="A135" s="174"/>
      <c r="B135" s="167"/>
      <c r="C135" s="125" t="s">
        <v>153</v>
      </c>
      <c r="D135" s="60" t="s">
        <v>152</v>
      </c>
      <c r="E135" s="68" t="s">
        <v>257</v>
      </c>
      <c r="F135" s="62">
        <v>200000</v>
      </c>
      <c r="G135" s="82"/>
    </row>
    <row r="136" spans="1:7" ht="25.5">
      <c r="A136" s="174"/>
      <c r="B136" s="167"/>
      <c r="C136" s="125" t="s">
        <v>202</v>
      </c>
      <c r="D136" s="60" t="s">
        <v>152</v>
      </c>
      <c r="E136" s="68" t="s">
        <v>258</v>
      </c>
      <c r="F136" s="62">
        <v>200000</v>
      </c>
      <c r="G136" s="82"/>
    </row>
    <row r="137" spans="1:7" ht="63.75">
      <c r="A137" s="174"/>
      <c r="B137" s="167"/>
      <c r="C137" s="125" t="s">
        <v>260</v>
      </c>
      <c r="D137" s="60" t="s">
        <v>152</v>
      </c>
      <c r="E137" s="68" t="s">
        <v>259</v>
      </c>
      <c r="F137" s="62">
        <v>400000</v>
      </c>
      <c r="G137" s="82"/>
    </row>
    <row r="138" spans="1:7">
      <c r="A138" s="34"/>
      <c r="B138" s="16"/>
      <c r="C138" s="16"/>
      <c r="D138" s="46"/>
      <c r="E138" s="5" t="s">
        <v>14</v>
      </c>
      <c r="F138" s="27">
        <f>SUM(F102:F137)</f>
        <v>25177400</v>
      </c>
      <c r="G138" s="82"/>
    </row>
    <row r="139" spans="1:7">
      <c r="A139" s="172" t="s">
        <v>42</v>
      </c>
      <c r="B139" s="153" t="s">
        <v>43</v>
      </c>
      <c r="C139" s="59" t="s">
        <v>156</v>
      </c>
      <c r="D139" s="60" t="s">
        <v>160</v>
      </c>
      <c r="E139" s="66" t="s">
        <v>261</v>
      </c>
      <c r="F139" s="62">
        <v>1000000</v>
      </c>
    </row>
    <row r="140" spans="1:7">
      <c r="A140" s="173"/>
      <c r="B140" s="154"/>
      <c r="C140" s="59" t="s">
        <v>156</v>
      </c>
      <c r="D140" s="60" t="s">
        <v>160</v>
      </c>
      <c r="E140" s="20" t="s">
        <v>262</v>
      </c>
      <c r="F140" s="62">
        <v>900000</v>
      </c>
      <c r="G140" s="82"/>
    </row>
    <row r="141" spans="1:7">
      <c r="A141" s="173"/>
      <c r="B141" s="154"/>
      <c r="C141" s="59" t="s">
        <v>156</v>
      </c>
      <c r="D141" s="60" t="s">
        <v>160</v>
      </c>
      <c r="E141" s="20" t="s">
        <v>263</v>
      </c>
      <c r="F141" s="62">
        <v>375000</v>
      </c>
    </row>
    <row r="142" spans="1:7">
      <c r="A142" s="173"/>
      <c r="B142" s="154"/>
      <c r="C142" s="59" t="s">
        <v>156</v>
      </c>
      <c r="D142" s="60" t="s">
        <v>160</v>
      </c>
      <c r="E142" s="20" t="s">
        <v>264</v>
      </c>
      <c r="F142" s="62">
        <v>550000</v>
      </c>
    </row>
    <row r="143" spans="1:7" ht="25.5">
      <c r="A143" s="173"/>
      <c r="B143" s="154"/>
      <c r="C143" s="59" t="s">
        <v>156</v>
      </c>
      <c r="D143" s="60" t="s">
        <v>160</v>
      </c>
      <c r="E143" s="20" t="s">
        <v>265</v>
      </c>
      <c r="F143" s="62">
        <v>200000</v>
      </c>
    </row>
    <row r="144" spans="1:7" ht="38.25">
      <c r="A144" s="173"/>
      <c r="B144" s="154"/>
      <c r="C144" s="59" t="s">
        <v>156</v>
      </c>
      <c r="D144" s="60" t="s">
        <v>160</v>
      </c>
      <c r="E144" s="20" t="s">
        <v>266</v>
      </c>
      <c r="F144" s="62">
        <v>1100000</v>
      </c>
    </row>
    <row r="145" spans="1:7">
      <c r="A145" s="26"/>
      <c r="B145" s="4"/>
      <c r="C145" s="4"/>
      <c r="D145" s="44"/>
      <c r="E145" s="5" t="s">
        <v>14</v>
      </c>
      <c r="F145" s="6">
        <f>SUM(F139:F144)</f>
        <v>4125000</v>
      </c>
    </row>
    <row r="146" spans="1:7">
      <c r="A146" s="101" t="s">
        <v>61</v>
      </c>
      <c r="B146" s="102" t="s">
        <v>62</v>
      </c>
      <c r="C146" s="102"/>
      <c r="D146" s="103"/>
      <c r="E146" s="110"/>
      <c r="F146" s="111">
        <f>+F149+F152+F160+F162+F165+F176+F199+F201</f>
        <v>67042739.57</v>
      </c>
      <c r="G146" s="82"/>
    </row>
    <row r="147" spans="1:7" ht="26.25" customHeight="1">
      <c r="A147" s="147" t="s">
        <v>63</v>
      </c>
      <c r="B147" s="167" t="s">
        <v>64</v>
      </c>
      <c r="C147" s="59" t="s">
        <v>153</v>
      </c>
      <c r="D147" s="60" t="s">
        <v>160</v>
      </c>
      <c r="E147" s="20" t="s">
        <v>267</v>
      </c>
      <c r="F147" s="71">
        <v>3000000</v>
      </c>
    </row>
    <row r="148" spans="1:7" ht="25.5">
      <c r="A148" s="147"/>
      <c r="B148" s="167"/>
      <c r="C148" s="85" t="s">
        <v>153</v>
      </c>
      <c r="D148" s="60" t="s">
        <v>160</v>
      </c>
      <c r="E148" s="20" t="s">
        <v>268</v>
      </c>
      <c r="F148" s="71">
        <v>1000000</v>
      </c>
    </row>
    <row r="149" spans="1:7">
      <c r="A149" s="12"/>
      <c r="B149" s="13"/>
      <c r="C149" s="13"/>
      <c r="D149" s="47"/>
      <c r="E149" s="5" t="s">
        <v>14</v>
      </c>
      <c r="F149" s="6">
        <f>SUM(F147:F148)</f>
        <v>4000000</v>
      </c>
    </row>
    <row r="150" spans="1:7" ht="63.75">
      <c r="A150" s="188" t="s">
        <v>133</v>
      </c>
      <c r="B150" s="143" t="s">
        <v>134</v>
      </c>
      <c r="C150" s="85" t="s">
        <v>153</v>
      </c>
      <c r="D150" s="60" t="s">
        <v>160</v>
      </c>
      <c r="E150" s="22" t="s">
        <v>269</v>
      </c>
      <c r="F150" s="71">
        <v>3100000</v>
      </c>
    </row>
    <row r="151" spans="1:7" ht="63.75">
      <c r="A151" s="190"/>
      <c r="B151" s="150"/>
      <c r="C151" s="125" t="s">
        <v>153</v>
      </c>
      <c r="D151" s="60" t="s">
        <v>160</v>
      </c>
      <c r="E151" s="22" t="s">
        <v>270</v>
      </c>
      <c r="F151" s="71">
        <v>1100000</v>
      </c>
    </row>
    <row r="152" spans="1:7">
      <c r="A152" s="12"/>
      <c r="B152" s="13"/>
      <c r="C152" s="13"/>
      <c r="D152" s="47"/>
      <c r="E152" s="5" t="s">
        <v>14</v>
      </c>
      <c r="F152" s="6">
        <f>SUM(F150:F151)</f>
        <v>4200000</v>
      </c>
    </row>
    <row r="153" spans="1:7" ht="25.5">
      <c r="A153" s="170" t="s">
        <v>78</v>
      </c>
      <c r="B153" s="171" t="s">
        <v>79</v>
      </c>
      <c r="C153" s="59" t="s">
        <v>193</v>
      </c>
      <c r="D153" s="60" t="s">
        <v>160</v>
      </c>
      <c r="E153" s="20" t="s">
        <v>271</v>
      </c>
      <c r="F153" s="62">
        <v>500000</v>
      </c>
    </row>
    <row r="154" spans="1:7" ht="25.5">
      <c r="A154" s="170"/>
      <c r="B154" s="171"/>
      <c r="C154" s="59" t="s">
        <v>153</v>
      </c>
      <c r="D154" s="60" t="s">
        <v>160</v>
      </c>
      <c r="E154" s="20" t="s">
        <v>272</v>
      </c>
      <c r="F154" s="62">
        <v>1800000</v>
      </c>
    </row>
    <row r="155" spans="1:7">
      <c r="A155" s="170"/>
      <c r="B155" s="171"/>
      <c r="C155" s="59" t="s">
        <v>153</v>
      </c>
      <c r="D155" s="60" t="s">
        <v>160</v>
      </c>
      <c r="E155" s="20" t="s">
        <v>273</v>
      </c>
      <c r="F155" s="62">
        <v>2500000</v>
      </c>
    </row>
    <row r="156" spans="1:7">
      <c r="A156" s="170"/>
      <c r="B156" s="171"/>
      <c r="C156" s="59" t="s">
        <v>153</v>
      </c>
      <c r="D156" s="60" t="s">
        <v>160</v>
      </c>
      <c r="E156" s="20" t="s">
        <v>274</v>
      </c>
      <c r="F156" s="62">
        <v>1750000</v>
      </c>
    </row>
    <row r="157" spans="1:7">
      <c r="A157" s="170"/>
      <c r="B157" s="171"/>
      <c r="C157" s="59" t="s">
        <v>153</v>
      </c>
      <c r="D157" s="60" t="s">
        <v>160</v>
      </c>
      <c r="E157" s="20" t="s">
        <v>275</v>
      </c>
      <c r="F157" s="62">
        <v>300000</v>
      </c>
    </row>
    <row r="158" spans="1:7">
      <c r="A158" s="170"/>
      <c r="B158" s="171"/>
      <c r="C158" s="59" t="s">
        <v>153</v>
      </c>
      <c r="D158" s="60" t="s">
        <v>160</v>
      </c>
      <c r="E158" s="20" t="s">
        <v>276</v>
      </c>
      <c r="F158" s="62">
        <v>2000000</v>
      </c>
    </row>
    <row r="159" spans="1:7">
      <c r="A159" s="170"/>
      <c r="B159" s="171"/>
      <c r="C159" s="59" t="s">
        <v>153</v>
      </c>
      <c r="D159" s="60" t="s">
        <v>160</v>
      </c>
      <c r="E159" s="20" t="s">
        <v>277</v>
      </c>
      <c r="F159" s="62">
        <v>500000</v>
      </c>
    </row>
    <row r="160" spans="1:7">
      <c r="A160" s="35"/>
      <c r="B160" s="4"/>
      <c r="C160" s="4"/>
      <c r="D160" s="44"/>
      <c r="E160" s="5" t="s">
        <v>14</v>
      </c>
      <c r="F160" s="6">
        <f>SUM(F153:F159)</f>
        <v>9350000</v>
      </c>
    </row>
    <row r="161" spans="1:7" ht="25.5">
      <c r="A161" s="17" t="s">
        <v>80</v>
      </c>
      <c r="B161" s="8" t="s">
        <v>81</v>
      </c>
      <c r="C161" s="8" t="s">
        <v>153</v>
      </c>
      <c r="D161" s="43" t="s">
        <v>160</v>
      </c>
      <c r="E161" s="72" t="s">
        <v>278</v>
      </c>
      <c r="F161" s="62">
        <v>300000</v>
      </c>
    </row>
    <row r="162" spans="1:7">
      <c r="A162" s="33"/>
      <c r="B162" s="4"/>
      <c r="C162" s="4"/>
      <c r="D162" s="44"/>
      <c r="E162" s="5" t="s">
        <v>14</v>
      </c>
      <c r="F162" s="6">
        <f>SUM(F161)</f>
        <v>300000</v>
      </c>
    </row>
    <row r="163" spans="1:7" ht="25.5">
      <c r="A163" s="170" t="s">
        <v>92</v>
      </c>
      <c r="B163" s="171" t="s">
        <v>93</v>
      </c>
      <c r="C163" s="8" t="s">
        <v>153</v>
      </c>
      <c r="D163" s="43" t="s">
        <v>160</v>
      </c>
      <c r="E163" s="72" t="s">
        <v>279</v>
      </c>
      <c r="F163" s="62">
        <v>1750000</v>
      </c>
    </row>
    <row r="164" spans="1:7" ht="38.25">
      <c r="A164" s="170"/>
      <c r="B164" s="171"/>
      <c r="C164" s="124" t="s">
        <v>153</v>
      </c>
      <c r="D164" s="43" t="s">
        <v>160</v>
      </c>
      <c r="E164" s="72" t="s">
        <v>280</v>
      </c>
      <c r="F164" s="62">
        <v>1250000</v>
      </c>
    </row>
    <row r="165" spans="1:7">
      <c r="A165" s="33"/>
      <c r="B165" s="4"/>
      <c r="C165" s="4"/>
      <c r="D165" s="44"/>
      <c r="E165" s="5" t="s">
        <v>14</v>
      </c>
      <c r="F165" s="6">
        <f>SUM(F163:F164)</f>
        <v>3000000</v>
      </c>
    </row>
    <row r="166" spans="1:7" ht="38.25">
      <c r="A166" s="182" t="s">
        <v>94</v>
      </c>
      <c r="B166" s="153" t="s">
        <v>95</v>
      </c>
      <c r="C166" s="8" t="s">
        <v>156</v>
      </c>
      <c r="D166" s="43" t="s">
        <v>160</v>
      </c>
      <c r="E166" s="72" t="s">
        <v>281</v>
      </c>
      <c r="F166" s="62">
        <v>500000</v>
      </c>
    </row>
    <row r="167" spans="1:7">
      <c r="A167" s="183"/>
      <c r="B167" s="154"/>
      <c r="C167" s="8" t="s">
        <v>193</v>
      </c>
      <c r="D167" s="43" t="s">
        <v>160</v>
      </c>
      <c r="E167" s="72" t="s">
        <v>282</v>
      </c>
      <c r="F167" s="62">
        <v>360000</v>
      </c>
    </row>
    <row r="168" spans="1:7" ht="12.75" customHeight="1">
      <c r="A168" s="183"/>
      <c r="B168" s="154"/>
      <c r="C168" s="8" t="s">
        <v>193</v>
      </c>
      <c r="D168" s="43" t="s">
        <v>160</v>
      </c>
      <c r="E168" s="72" t="s">
        <v>283</v>
      </c>
      <c r="F168" s="62">
        <v>250000</v>
      </c>
    </row>
    <row r="169" spans="1:7" ht="25.5">
      <c r="A169" s="183"/>
      <c r="B169" s="154"/>
      <c r="C169" s="8" t="s">
        <v>151</v>
      </c>
      <c r="D169" s="43" t="s">
        <v>160</v>
      </c>
      <c r="E169" s="72" t="s">
        <v>284</v>
      </c>
      <c r="F169" s="62">
        <v>450000</v>
      </c>
      <c r="G169" s="58"/>
    </row>
    <row r="170" spans="1:7" ht="25.5">
      <c r="A170" s="183"/>
      <c r="B170" s="154"/>
      <c r="C170" s="8" t="s">
        <v>153</v>
      </c>
      <c r="D170" s="43" t="s">
        <v>160</v>
      </c>
      <c r="E170" s="72" t="s">
        <v>285</v>
      </c>
      <c r="F170" s="62">
        <v>150000</v>
      </c>
    </row>
    <row r="171" spans="1:7" ht="25.5">
      <c r="A171" s="183"/>
      <c r="B171" s="154"/>
      <c r="C171" s="8" t="s">
        <v>153</v>
      </c>
      <c r="D171" s="43" t="s">
        <v>160</v>
      </c>
      <c r="E171" s="72" t="s">
        <v>286</v>
      </c>
      <c r="F171" s="62">
        <v>5500000</v>
      </c>
    </row>
    <row r="172" spans="1:7" ht="25.5">
      <c r="A172" s="183"/>
      <c r="B172" s="154"/>
      <c r="C172" s="8" t="s">
        <v>153</v>
      </c>
      <c r="D172" s="43" t="s">
        <v>160</v>
      </c>
      <c r="E172" s="72" t="s">
        <v>287</v>
      </c>
      <c r="F172" s="62">
        <v>2000000</v>
      </c>
    </row>
    <row r="173" spans="1:7">
      <c r="A173" s="183"/>
      <c r="B173" s="154"/>
      <c r="C173" s="8" t="s">
        <v>153</v>
      </c>
      <c r="D173" s="43" t="s">
        <v>160</v>
      </c>
      <c r="E173" s="72" t="s">
        <v>288</v>
      </c>
      <c r="F173" s="62">
        <v>1558739.57</v>
      </c>
    </row>
    <row r="174" spans="1:7">
      <c r="A174" s="183"/>
      <c r="B174" s="154"/>
      <c r="C174" s="8" t="s">
        <v>153</v>
      </c>
      <c r="D174" s="43" t="s">
        <v>160</v>
      </c>
      <c r="E174" s="72" t="s">
        <v>289</v>
      </c>
      <c r="F174" s="62">
        <v>100000</v>
      </c>
    </row>
    <row r="175" spans="1:7">
      <c r="A175" s="191"/>
      <c r="B175" s="184"/>
      <c r="C175" s="124" t="s">
        <v>192</v>
      </c>
      <c r="D175" s="43" t="s">
        <v>160</v>
      </c>
      <c r="E175" s="72" t="s">
        <v>290</v>
      </c>
      <c r="F175" s="62">
        <v>140000</v>
      </c>
    </row>
    <row r="176" spans="1:7">
      <c r="A176" s="14"/>
      <c r="B176" s="15"/>
      <c r="C176" s="15"/>
      <c r="D176" s="49"/>
      <c r="E176" s="5" t="s">
        <v>14</v>
      </c>
      <c r="F176" s="6">
        <f>SUM(F166:F175)</f>
        <v>11008739.57</v>
      </c>
    </row>
    <row r="177" spans="1:7" ht="25.5">
      <c r="A177" s="182" t="s">
        <v>0</v>
      </c>
      <c r="B177" s="153" t="s">
        <v>82</v>
      </c>
      <c r="C177" s="59" t="s">
        <v>156</v>
      </c>
      <c r="D177" s="60" t="s">
        <v>160</v>
      </c>
      <c r="E177" s="72" t="s">
        <v>291</v>
      </c>
      <c r="F177" s="62">
        <v>800000</v>
      </c>
    </row>
    <row r="178" spans="1:7" ht="38.25">
      <c r="A178" s="183"/>
      <c r="B178" s="154"/>
      <c r="C178" s="59" t="s">
        <v>189</v>
      </c>
      <c r="D178" s="60" t="s">
        <v>160</v>
      </c>
      <c r="E178" s="72" t="s">
        <v>292</v>
      </c>
      <c r="F178" s="62">
        <v>750000</v>
      </c>
    </row>
    <row r="179" spans="1:7" ht="25.5">
      <c r="A179" s="183"/>
      <c r="B179" s="154"/>
      <c r="C179" s="59" t="s">
        <v>193</v>
      </c>
      <c r="D179" s="60" t="s">
        <v>160</v>
      </c>
      <c r="E179" s="72" t="s">
        <v>293</v>
      </c>
      <c r="F179" s="62">
        <v>330000</v>
      </c>
    </row>
    <row r="180" spans="1:7">
      <c r="A180" s="183"/>
      <c r="B180" s="154"/>
      <c r="C180" s="59" t="s">
        <v>193</v>
      </c>
      <c r="D180" s="60" t="s">
        <v>160</v>
      </c>
      <c r="E180" s="72" t="s">
        <v>294</v>
      </c>
      <c r="F180" s="62">
        <v>340000</v>
      </c>
    </row>
    <row r="181" spans="1:7" ht="25.5">
      <c r="A181" s="183"/>
      <c r="B181" s="154"/>
      <c r="C181" s="59" t="s">
        <v>151</v>
      </c>
      <c r="D181" s="60" t="s">
        <v>160</v>
      </c>
      <c r="E181" s="72" t="s">
        <v>295</v>
      </c>
      <c r="F181" s="62">
        <v>450000</v>
      </c>
    </row>
    <row r="182" spans="1:7">
      <c r="A182" s="183"/>
      <c r="B182" s="154"/>
      <c r="C182" s="59" t="s">
        <v>153</v>
      </c>
      <c r="D182" s="60" t="s">
        <v>160</v>
      </c>
      <c r="E182" s="72" t="s">
        <v>296</v>
      </c>
      <c r="F182" s="62">
        <v>1186500</v>
      </c>
    </row>
    <row r="183" spans="1:7">
      <c r="A183" s="183"/>
      <c r="B183" s="154"/>
      <c r="C183" s="59" t="s">
        <v>153</v>
      </c>
      <c r="D183" s="60" t="s">
        <v>160</v>
      </c>
      <c r="E183" s="72" t="s">
        <v>297</v>
      </c>
      <c r="F183" s="62">
        <v>1977500</v>
      </c>
    </row>
    <row r="184" spans="1:7">
      <c r="A184" s="183"/>
      <c r="B184" s="154"/>
      <c r="C184" s="59" t="s">
        <v>153</v>
      </c>
      <c r="D184" s="60" t="s">
        <v>160</v>
      </c>
      <c r="E184" s="73" t="s">
        <v>298</v>
      </c>
      <c r="F184" s="62">
        <v>100000</v>
      </c>
    </row>
    <row r="185" spans="1:7">
      <c r="A185" s="183"/>
      <c r="B185" s="154"/>
      <c r="C185" s="59" t="s">
        <v>192</v>
      </c>
      <c r="D185" s="60" t="s">
        <v>160</v>
      </c>
      <c r="E185" s="72" t="s">
        <v>299</v>
      </c>
      <c r="F185" s="62">
        <v>100000</v>
      </c>
    </row>
    <row r="186" spans="1:7" ht="114.75">
      <c r="A186" s="183"/>
      <c r="B186" s="154"/>
      <c r="C186" s="59" t="s">
        <v>202</v>
      </c>
      <c r="D186" s="60" t="s">
        <v>160</v>
      </c>
      <c r="E186" s="72" t="s">
        <v>300</v>
      </c>
      <c r="F186" s="62">
        <v>6150000</v>
      </c>
    </row>
    <row r="187" spans="1:7" ht="114.75">
      <c r="A187" s="183"/>
      <c r="B187" s="154"/>
      <c r="C187" s="59" t="s">
        <v>202</v>
      </c>
      <c r="D187" s="60" t="s">
        <v>160</v>
      </c>
      <c r="E187" s="72" t="s">
        <v>301</v>
      </c>
      <c r="F187" s="62">
        <v>5100000</v>
      </c>
    </row>
    <row r="188" spans="1:7" ht="41.25" customHeight="1">
      <c r="A188" s="183"/>
      <c r="B188" s="154"/>
      <c r="C188" s="59" t="s">
        <v>202</v>
      </c>
      <c r="D188" s="60" t="s">
        <v>160</v>
      </c>
      <c r="E188" s="72" t="s">
        <v>302</v>
      </c>
      <c r="F188" s="62">
        <v>200000</v>
      </c>
      <c r="G188" s="82"/>
    </row>
    <row r="189" spans="1:7" ht="41.25" customHeight="1">
      <c r="A189" s="183"/>
      <c r="B189" s="154"/>
      <c r="C189" s="85" t="s">
        <v>202</v>
      </c>
      <c r="D189" s="60" t="s">
        <v>160</v>
      </c>
      <c r="E189" s="72" t="s">
        <v>303</v>
      </c>
      <c r="F189" s="62">
        <v>1000000</v>
      </c>
      <c r="G189" s="82"/>
    </row>
    <row r="190" spans="1:7" ht="41.25" customHeight="1">
      <c r="A190" s="183"/>
      <c r="B190" s="154"/>
      <c r="C190" s="85" t="s">
        <v>202</v>
      </c>
      <c r="D190" s="60" t="s">
        <v>160</v>
      </c>
      <c r="E190" s="72" t="s">
        <v>304</v>
      </c>
      <c r="F190" s="62">
        <v>500000</v>
      </c>
      <c r="G190" s="82"/>
    </row>
    <row r="191" spans="1:7" ht="38.25">
      <c r="A191" s="183"/>
      <c r="B191" s="154"/>
      <c r="C191" s="125" t="s">
        <v>202</v>
      </c>
      <c r="D191" s="60" t="s">
        <v>160</v>
      </c>
      <c r="E191" s="72" t="s">
        <v>305</v>
      </c>
      <c r="F191" s="62">
        <v>3000000</v>
      </c>
    </row>
    <row r="192" spans="1:7" ht="63.75">
      <c r="A192" s="183"/>
      <c r="B192" s="154"/>
      <c r="C192" s="125" t="s">
        <v>202</v>
      </c>
      <c r="D192" s="60" t="s">
        <v>160</v>
      </c>
      <c r="E192" s="72" t="s">
        <v>306</v>
      </c>
      <c r="F192" s="62">
        <v>2500000</v>
      </c>
    </row>
    <row r="193" spans="1:7" ht="25.5">
      <c r="A193" s="183"/>
      <c r="B193" s="154"/>
      <c r="C193" s="125" t="s">
        <v>202</v>
      </c>
      <c r="D193" s="60" t="s">
        <v>160</v>
      </c>
      <c r="E193" s="72" t="s">
        <v>307</v>
      </c>
      <c r="F193" s="62">
        <v>2000000</v>
      </c>
    </row>
    <row r="194" spans="1:7" ht="25.5">
      <c r="A194" s="183"/>
      <c r="B194" s="154"/>
      <c r="C194" s="125" t="s">
        <v>202</v>
      </c>
      <c r="D194" s="60" t="s">
        <v>160</v>
      </c>
      <c r="E194" s="72" t="s">
        <v>308</v>
      </c>
      <c r="F194" s="62">
        <v>1000000</v>
      </c>
    </row>
    <row r="195" spans="1:7">
      <c r="A195" s="183"/>
      <c r="B195" s="154"/>
      <c r="C195" s="85" t="s">
        <v>202</v>
      </c>
      <c r="D195" s="60" t="s">
        <v>160</v>
      </c>
      <c r="E195" s="72" t="s">
        <v>309</v>
      </c>
      <c r="F195" s="62">
        <v>1500000</v>
      </c>
    </row>
    <row r="196" spans="1:7" ht="25.5">
      <c r="A196" s="183"/>
      <c r="B196" s="154"/>
      <c r="C196" s="59" t="s">
        <v>202</v>
      </c>
      <c r="D196" s="60" t="s">
        <v>160</v>
      </c>
      <c r="E196" s="72" t="s">
        <v>310</v>
      </c>
      <c r="F196" s="62">
        <v>1000000</v>
      </c>
    </row>
    <row r="197" spans="1:7">
      <c r="A197" s="183"/>
      <c r="B197" s="154"/>
      <c r="C197" s="85" t="s">
        <v>202</v>
      </c>
      <c r="D197" s="60" t="s">
        <v>160</v>
      </c>
      <c r="E197" s="72" t="s">
        <v>311</v>
      </c>
      <c r="F197" s="62">
        <v>4500000</v>
      </c>
    </row>
    <row r="198" spans="1:7">
      <c r="A198" s="183"/>
      <c r="B198" s="154"/>
      <c r="C198" s="85" t="s">
        <v>202</v>
      </c>
      <c r="D198" s="60" t="s">
        <v>160</v>
      </c>
      <c r="E198" s="72" t="s">
        <v>312</v>
      </c>
      <c r="F198" s="62">
        <v>200000</v>
      </c>
    </row>
    <row r="199" spans="1:7">
      <c r="A199" s="12"/>
      <c r="B199" s="4"/>
      <c r="C199" s="4"/>
      <c r="D199" s="44"/>
      <c r="E199" s="5" t="s">
        <v>14</v>
      </c>
      <c r="F199" s="6">
        <f>SUM(F177:F198)</f>
        <v>34684000</v>
      </c>
    </row>
    <row r="200" spans="1:7" ht="51">
      <c r="A200" s="126" t="s">
        <v>130</v>
      </c>
      <c r="B200" s="124" t="s">
        <v>122</v>
      </c>
      <c r="C200" s="59" t="s">
        <v>192</v>
      </c>
      <c r="D200" s="60" t="s">
        <v>160</v>
      </c>
      <c r="E200" s="74" t="s">
        <v>313</v>
      </c>
      <c r="F200" s="62">
        <v>500000</v>
      </c>
    </row>
    <row r="201" spans="1:7">
      <c r="A201" s="33"/>
      <c r="B201" s="4"/>
      <c r="C201" s="4"/>
      <c r="D201" s="44"/>
      <c r="E201" s="5" t="s">
        <v>14</v>
      </c>
      <c r="F201" s="6">
        <f>SUM(F200:F200)</f>
        <v>500000</v>
      </c>
    </row>
    <row r="202" spans="1:7">
      <c r="A202" s="114">
        <v>2</v>
      </c>
      <c r="B202" s="158" t="s">
        <v>1</v>
      </c>
      <c r="C202" s="159"/>
      <c r="D202" s="159"/>
      <c r="E202" s="160"/>
      <c r="F202" s="115">
        <f>+F204+F234+F240+F263+F279</f>
        <v>42859700</v>
      </c>
      <c r="G202" s="82"/>
    </row>
    <row r="203" spans="1:7" hidden="1">
      <c r="A203" s="25"/>
      <c r="B203" s="2"/>
      <c r="C203" s="2"/>
      <c r="D203" s="48"/>
      <c r="E203" s="32"/>
      <c r="F203" s="30"/>
    </row>
    <row r="204" spans="1:7">
      <c r="A204" s="116" t="s">
        <v>2</v>
      </c>
      <c r="B204" s="117" t="s">
        <v>3</v>
      </c>
      <c r="C204" s="102"/>
      <c r="D204" s="103"/>
      <c r="E204" s="110"/>
      <c r="F204" s="111">
        <f>+F208+F226+F233</f>
        <v>10987000</v>
      </c>
      <c r="G204" s="82"/>
    </row>
    <row r="205" spans="1:7" ht="267.75">
      <c r="A205" s="175" t="s">
        <v>97</v>
      </c>
      <c r="B205" s="153" t="s">
        <v>144</v>
      </c>
      <c r="C205" s="67" t="s">
        <v>156</v>
      </c>
      <c r="D205" s="60" t="s">
        <v>152</v>
      </c>
      <c r="E205" s="21" t="s">
        <v>314</v>
      </c>
      <c r="F205" s="130">
        <v>720000</v>
      </c>
    </row>
    <row r="206" spans="1:7" ht="102">
      <c r="A206" s="176"/>
      <c r="B206" s="154"/>
      <c r="C206" s="67" t="s">
        <v>153</v>
      </c>
      <c r="D206" s="60" t="s">
        <v>152</v>
      </c>
      <c r="E206" s="21" t="s">
        <v>315</v>
      </c>
      <c r="F206" s="62">
        <v>375000</v>
      </c>
    </row>
    <row r="207" spans="1:7" ht="38.25">
      <c r="A207" s="176"/>
      <c r="B207" s="154"/>
      <c r="C207" s="67" t="s">
        <v>317</v>
      </c>
      <c r="D207" s="60" t="s">
        <v>152</v>
      </c>
      <c r="E207" s="21" t="s">
        <v>316</v>
      </c>
      <c r="F207" s="62">
        <v>60000</v>
      </c>
    </row>
    <row r="208" spans="1:7">
      <c r="A208" s="57"/>
      <c r="B208" s="56"/>
      <c r="C208" s="4"/>
      <c r="D208" s="44"/>
      <c r="E208" s="5" t="s">
        <v>14</v>
      </c>
      <c r="F208" s="6">
        <f>SUM(F205:F207)</f>
        <v>1155000</v>
      </c>
    </row>
    <row r="209" spans="1:6" ht="38.25">
      <c r="A209" s="168" t="s">
        <v>22</v>
      </c>
      <c r="B209" s="168" t="s">
        <v>23</v>
      </c>
      <c r="C209" s="75" t="s">
        <v>193</v>
      </c>
      <c r="D209" s="76" t="s">
        <v>160</v>
      </c>
      <c r="E209" s="21" t="s">
        <v>318</v>
      </c>
      <c r="F209" s="62">
        <v>1148000</v>
      </c>
    </row>
    <row r="210" spans="1:6">
      <c r="A210" s="168"/>
      <c r="B210" s="168"/>
      <c r="C210" s="75" t="s">
        <v>193</v>
      </c>
      <c r="D210" s="76" t="s">
        <v>160</v>
      </c>
      <c r="E210" s="81" t="s">
        <v>319</v>
      </c>
      <c r="F210" s="62">
        <v>20000</v>
      </c>
    </row>
    <row r="211" spans="1:6">
      <c r="A211" s="168"/>
      <c r="B211" s="168"/>
      <c r="C211" s="75" t="s">
        <v>156</v>
      </c>
      <c r="D211" s="76" t="s">
        <v>152</v>
      </c>
      <c r="E211" s="21" t="s">
        <v>320</v>
      </c>
      <c r="F211" s="62">
        <v>2500000</v>
      </c>
    </row>
    <row r="212" spans="1:6" ht="38.25">
      <c r="A212" s="168"/>
      <c r="B212" s="168"/>
      <c r="C212" s="75" t="s">
        <v>189</v>
      </c>
      <c r="D212" s="76" t="s">
        <v>152</v>
      </c>
      <c r="E212" s="21" t="s">
        <v>321</v>
      </c>
      <c r="F212" s="62">
        <v>500000</v>
      </c>
    </row>
    <row r="213" spans="1:6" ht="38.25">
      <c r="A213" s="168"/>
      <c r="B213" s="168"/>
      <c r="C213" s="75" t="s">
        <v>193</v>
      </c>
      <c r="D213" s="76" t="s">
        <v>152</v>
      </c>
      <c r="E213" s="21" t="s">
        <v>322</v>
      </c>
      <c r="F213" s="62">
        <v>160000</v>
      </c>
    </row>
    <row r="214" spans="1:6" ht="25.5">
      <c r="A214" s="168"/>
      <c r="B214" s="168"/>
      <c r="C214" s="75" t="s">
        <v>193</v>
      </c>
      <c r="D214" s="76" t="s">
        <v>152</v>
      </c>
      <c r="E214" s="21" t="s">
        <v>323</v>
      </c>
      <c r="F214" s="62">
        <v>300000</v>
      </c>
    </row>
    <row r="215" spans="1:6">
      <c r="A215" s="169"/>
      <c r="B215" s="169"/>
      <c r="C215" s="75" t="s">
        <v>193</v>
      </c>
      <c r="D215" s="76" t="s">
        <v>152</v>
      </c>
      <c r="E215" s="21" t="s">
        <v>324</v>
      </c>
      <c r="F215" s="62">
        <v>68000</v>
      </c>
    </row>
    <row r="216" spans="1:6" ht="25.5">
      <c r="A216" s="169"/>
      <c r="B216" s="169"/>
      <c r="C216" s="75" t="s">
        <v>151</v>
      </c>
      <c r="D216" s="76" t="s">
        <v>152</v>
      </c>
      <c r="E216" s="21" t="s">
        <v>325</v>
      </c>
      <c r="F216" s="62">
        <v>400000</v>
      </c>
    </row>
    <row r="217" spans="1:6">
      <c r="A217" s="169"/>
      <c r="B217" s="169"/>
      <c r="C217" s="75" t="s">
        <v>151</v>
      </c>
      <c r="D217" s="76" t="s">
        <v>152</v>
      </c>
      <c r="E217" s="21" t="s">
        <v>326</v>
      </c>
      <c r="F217" s="62">
        <v>400000</v>
      </c>
    </row>
    <row r="218" spans="1:6">
      <c r="A218" s="169"/>
      <c r="B218" s="169"/>
      <c r="C218" s="75" t="s">
        <v>151</v>
      </c>
      <c r="D218" s="76" t="s">
        <v>152</v>
      </c>
      <c r="E218" s="21" t="s">
        <v>327</v>
      </c>
      <c r="F218" s="62"/>
    </row>
    <row r="219" spans="1:6" ht="38.25">
      <c r="A219" s="169"/>
      <c r="B219" s="169"/>
      <c r="C219" s="77" t="s">
        <v>151</v>
      </c>
      <c r="D219" s="78" t="s">
        <v>152</v>
      </c>
      <c r="E219" s="21" t="s">
        <v>328</v>
      </c>
      <c r="F219" s="62">
        <v>250000</v>
      </c>
    </row>
    <row r="220" spans="1:6">
      <c r="A220" s="169"/>
      <c r="B220" s="169"/>
      <c r="C220" s="77" t="s">
        <v>153</v>
      </c>
      <c r="D220" s="78" t="s">
        <v>152</v>
      </c>
      <c r="E220" s="21" t="s">
        <v>329</v>
      </c>
      <c r="F220" s="62">
        <v>70000</v>
      </c>
    </row>
    <row r="221" spans="1:6" ht="25.5">
      <c r="A221" s="169"/>
      <c r="B221" s="169"/>
      <c r="C221" s="77" t="s">
        <v>153</v>
      </c>
      <c r="D221" s="78" t="s">
        <v>152</v>
      </c>
      <c r="E221" s="21" t="s">
        <v>330</v>
      </c>
      <c r="F221" s="62">
        <v>400000</v>
      </c>
    </row>
    <row r="222" spans="1:6" ht="38.25">
      <c r="A222" s="169"/>
      <c r="B222" s="169"/>
      <c r="C222" s="77" t="s">
        <v>153</v>
      </c>
      <c r="D222" s="78" t="s">
        <v>152</v>
      </c>
      <c r="E222" s="21" t="s">
        <v>331</v>
      </c>
      <c r="F222" s="62">
        <v>1446000</v>
      </c>
    </row>
    <row r="223" spans="1:6" ht="63.75">
      <c r="A223" s="169"/>
      <c r="B223" s="169"/>
      <c r="C223" s="77" t="s">
        <v>317</v>
      </c>
      <c r="D223" s="78" t="s">
        <v>152</v>
      </c>
      <c r="E223" s="21" t="s">
        <v>332</v>
      </c>
      <c r="F223" s="62">
        <v>250000</v>
      </c>
    </row>
    <row r="224" spans="1:6">
      <c r="A224" s="169"/>
      <c r="B224" s="169"/>
      <c r="C224" s="77" t="s">
        <v>202</v>
      </c>
      <c r="D224" s="78" t="s">
        <v>152</v>
      </c>
      <c r="E224" s="21" t="s">
        <v>333</v>
      </c>
      <c r="F224" s="62">
        <v>500000</v>
      </c>
    </row>
    <row r="225" spans="1:7" ht="25.5">
      <c r="A225" s="169"/>
      <c r="B225" s="169"/>
      <c r="C225" s="77" t="s">
        <v>260</v>
      </c>
      <c r="D225" s="78" t="s">
        <v>152</v>
      </c>
      <c r="E225" s="21" t="s">
        <v>334</v>
      </c>
      <c r="F225" s="62">
        <v>200000</v>
      </c>
    </row>
    <row r="226" spans="1:7">
      <c r="A226" s="26"/>
      <c r="B226" s="4"/>
      <c r="C226" s="4"/>
      <c r="D226" s="44"/>
      <c r="E226" s="5" t="s">
        <v>14</v>
      </c>
      <c r="F226" s="6">
        <f>SUM(F209:F225)</f>
        <v>8612000</v>
      </c>
    </row>
    <row r="227" spans="1:7" ht="38.25">
      <c r="A227" s="140" t="s">
        <v>4</v>
      </c>
      <c r="B227" s="140" t="s">
        <v>5</v>
      </c>
      <c r="C227" s="59" t="s">
        <v>192</v>
      </c>
      <c r="D227" s="60" t="s">
        <v>160</v>
      </c>
      <c r="E227" s="21" t="s">
        <v>335</v>
      </c>
      <c r="F227" s="62">
        <v>1000000</v>
      </c>
    </row>
    <row r="228" spans="1:7">
      <c r="A228" s="141"/>
      <c r="B228" s="141"/>
      <c r="C228" s="59" t="s">
        <v>156</v>
      </c>
      <c r="D228" s="60" t="s">
        <v>152</v>
      </c>
      <c r="E228" s="21" t="s">
        <v>336</v>
      </c>
      <c r="F228" s="62">
        <v>20000</v>
      </c>
    </row>
    <row r="229" spans="1:7">
      <c r="A229" s="141"/>
      <c r="B229" s="141"/>
      <c r="C229" s="59" t="s">
        <v>153</v>
      </c>
      <c r="D229" s="60" t="s">
        <v>152</v>
      </c>
      <c r="E229" s="21" t="s">
        <v>337</v>
      </c>
      <c r="F229" s="62">
        <v>120000</v>
      </c>
    </row>
    <row r="230" spans="1:7">
      <c r="A230" s="141"/>
      <c r="B230" s="141"/>
      <c r="C230" s="59" t="s">
        <v>153</v>
      </c>
      <c r="D230" s="60" t="s">
        <v>152</v>
      </c>
      <c r="E230" s="21" t="s">
        <v>338</v>
      </c>
      <c r="F230" s="62">
        <v>40000</v>
      </c>
    </row>
    <row r="231" spans="1:7" ht="51">
      <c r="A231" s="141"/>
      <c r="B231" s="141"/>
      <c r="C231" s="59" t="s">
        <v>192</v>
      </c>
      <c r="D231" s="60" t="s">
        <v>152</v>
      </c>
      <c r="E231" s="21" t="s">
        <v>339</v>
      </c>
      <c r="F231" s="62">
        <v>30000</v>
      </c>
    </row>
    <row r="232" spans="1:7" ht="25.5">
      <c r="A232" s="142"/>
      <c r="B232" s="142"/>
      <c r="C232" s="59" t="s">
        <v>192</v>
      </c>
      <c r="D232" s="60" t="s">
        <v>152</v>
      </c>
      <c r="E232" s="21" t="s">
        <v>340</v>
      </c>
      <c r="F232" s="62">
        <v>10000</v>
      </c>
      <c r="G232" s="82"/>
    </row>
    <row r="233" spans="1:7">
      <c r="A233" s="26"/>
      <c r="B233" s="4"/>
      <c r="C233" s="4"/>
      <c r="D233" s="44"/>
      <c r="E233" s="5" t="s">
        <v>14</v>
      </c>
      <c r="F233" s="6">
        <f>SUM(F227:F232)</f>
        <v>1220000</v>
      </c>
    </row>
    <row r="234" spans="1:7" ht="25.5">
      <c r="A234" s="101" t="s">
        <v>6</v>
      </c>
      <c r="B234" s="102" t="s">
        <v>7</v>
      </c>
      <c r="C234" s="102"/>
      <c r="D234" s="103"/>
      <c r="E234" s="120"/>
      <c r="F234" s="111">
        <f>+F236+F239</f>
        <v>450000</v>
      </c>
    </row>
    <row r="235" spans="1:7" hidden="1">
      <c r="A235" s="93" t="s">
        <v>8</v>
      </c>
      <c r="B235" s="92" t="s">
        <v>9</v>
      </c>
      <c r="C235" s="59"/>
      <c r="D235" s="60"/>
      <c r="E235" s="21"/>
      <c r="F235" s="62"/>
    </row>
    <row r="236" spans="1:7" hidden="1">
      <c r="A236" s="26"/>
      <c r="B236" s="4"/>
      <c r="C236" s="4"/>
      <c r="D236" s="44"/>
      <c r="E236" s="5" t="s">
        <v>14</v>
      </c>
      <c r="F236" s="6">
        <f>SUM(F235)</f>
        <v>0</v>
      </c>
    </row>
    <row r="237" spans="1:7" ht="51">
      <c r="A237" s="183" t="s">
        <v>33</v>
      </c>
      <c r="B237" s="154" t="s">
        <v>10</v>
      </c>
      <c r="C237" s="89" t="s">
        <v>156</v>
      </c>
      <c r="D237" s="60" t="s">
        <v>152</v>
      </c>
      <c r="E237" s="20" t="s">
        <v>341</v>
      </c>
      <c r="F237" s="62">
        <v>400000</v>
      </c>
    </row>
    <row r="238" spans="1:7" ht="51">
      <c r="A238" s="185"/>
      <c r="B238" s="184"/>
      <c r="C238" s="89" t="s">
        <v>151</v>
      </c>
      <c r="D238" s="60" t="s">
        <v>152</v>
      </c>
      <c r="E238" s="20" t="s">
        <v>342</v>
      </c>
      <c r="F238" s="62">
        <v>50000</v>
      </c>
    </row>
    <row r="239" spans="1:7">
      <c r="A239" s="26"/>
      <c r="B239" s="4"/>
      <c r="C239" s="4"/>
      <c r="D239" s="44"/>
      <c r="E239" s="5" t="s">
        <v>14</v>
      </c>
      <c r="F239" s="6">
        <f>SUM(F237:F238)</f>
        <v>450000</v>
      </c>
    </row>
    <row r="240" spans="1:7" ht="25.5">
      <c r="A240" s="101" t="s">
        <v>58</v>
      </c>
      <c r="B240" s="102" t="s">
        <v>59</v>
      </c>
      <c r="C240" s="102"/>
      <c r="D240" s="103"/>
      <c r="E240" s="104"/>
      <c r="F240" s="111">
        <f>+F242+F244+F247+F255+F257+F260+F262</f>
        <v>10925000</v>
      </c>
      <c r="G240" s="82"/>
    </row>
    <row r="241" spans="1:6" ht="25.5">
      <c r="A241" s="36" t="s">
        <v>60</v>
      </c>
      <c r="B241" s="8" t="s">
        <v>41</v>
      </c>
      <c r="C241" s="59" t="s">
        <v>153</v>
      </c>
      <c r="D241" s="60" t="s">
        <v>152</v>
      </c>
      <c r="E241" s="79" t="s">
        <v>343</v>
      </c>
      <c r="F241" s="62">
        <v>350000</v>
      </c>
    </row>
    <row r="242" spans="1:6">
      <c r="A242" s="26"/>
      <c r="B242" s="4"/>
      <c r="C242" s="4"/>
      <c r="D242" s="44"/>
      <c r="E242" s="5" t="s">
        <v>14</v>
      </c>
      <c r="F242" s="6">
        <f>SUM(F241)</f>
        <v>350000</v>
      </c>
    </row>
    <row r="243" spans="1:6" ht="38.25">
      <c r="A243" s="36" t="s">
        <v>74</v>
      </c>
      <c r="B243" s="8" t="s">
        <v>75</v>
      </c>
      <c r="C243" s="59" t="s">
        <v>153</v>
      </c>
      <c r="D243" s="60" t="s">
        <v>152</v>
      </c>
      <c r="E243" s="72" t="s">
        <v>344</v>
      </c>
      <c r="F243" s="62">
        <v>100000</v>
      </c>
    </row>
    <row r="244" spans="1:6">
      <c r="A244" s="34"/>
      <c r="B244" s="16"/>
      <c r="C244" s="16"/>
      <c r="D244" s="46"/>
      <c r="E244" s="5" t="s">
        <v>14</v>
      </c>
      <c r="F244" s="6">
        <f>SUM(F243)</f>
        <v>100000</v>
      </c>
    </row>
    <row r="245" spans="1:6" ht="25.5">
      <c r="A245" s="140" t="s">
        <v>135</v>
      </c>
      <c r="B245" s="153" t="s">
        <v>136</v>
      </c>
      <c r="C245" s="89" t="s">
        <v>156</v>
      </c>
      <c r="D245" s="60" t="s">
        <v>152</v>
      </c>
      <c r="E245" s="72" t="s">
        <v>345</v>
      </c>
      <c r="F245" s="62">
        <v>50000</v>
      </c>
    </row>
    <row r="246" spans="1:6" ht="25.5">
      <c r="A246" s="142"/>
      <c r="B246" s="184"/>
      <c r="C246" s="89" t="s">
        <v>153</v>
      </c>
      <c r="D246" s="60" t="s">
        <v>152</v>
      </c>
      <c r="E246" s="72" t="s">
        <v>346</v>
      </c>
      <c r="F246" s="62">
        <v>50000</v>
      </c>
    </row>
    <row r="247" spans="1:6">
      <c r="A247" s="34"/>
      <c r="B247" s="16"/>
      <c r="C247" s="16"/>
      <c r="D247" s="46"/>
      <c r="E247" s="5" t="s">
        <v>14</v>
      </c>
      <c r="F247" s="6">
        <f>SUM(F245:F246)</f>
        <v>100000</v>
      </c>
    </row>
    <row r="248" spans="1:6">
      <c r="A248" s="157" t="s">
        <v>76</v>
      </c>
      <c r="B248" s="171" t="s">
        <v>77</v>
      </c>
      <c r="C248" s="59" t="s">
        <v>202</v>
      </c>
      <c r="D248" s="60" t="s">
        <v>160</v>
      </c>
      <c r="E248" s="72" t="s">
        <v>347</v>
      </c>
      <c r="F248" s="62">
        <v>1600000</v>
      </c>
    </row>
    <row r="249" spans="1:6">
      <c r="A249" s="157"/>
      <c r="B249" s="171"/>
      <c r="C249" s="59" t="s">
        <v>202</v>
      </c>
      <c r="D249" s="60" t="s">
        <v>160</v>
      </c>
      <c r="E249" s="72" t="s">
        <v>348</v>
      </c>
      <c r="F249" s="62">
        <v>500000</v>
      </c>
    </row>
    <row r="250" spans="1:6" ht="51">
      <c r="A250" s="157"/>
      <c r="B250" s="171"/>
      <c r="C250" s="59" t="s">
        <v>156</v>
      </c>
      <c r="D250" s="60" t="s">
        <v>152</v>
      </c>
      <c r="E250" s="72" t="s">
        <v>349</v>
      </c>
      <c r="F250" s="62">
        <v>400000</v>
      </c>
    </row>
    <row r="251" spans="1:6">
      <c r="A251" s="157"/>
      <c r="B251" s="171"/>
      <c r="C251" s="59" t="s">
        <v>193</v>
      </c>
      <c r="D251" s="60" t="s">
        <v>152</v>
      </c>
      <c r="E251" s="72" t="s">
        <v>350</v>
      </c>
      <c r="F251" s="62">
        <v>100000</v>
      </c>
    </row>
    <row r="252" spans="1:6" ht="51">
      <c r="A252" s="157"/>
      <c r="B252" s="171"/>
      <c r="C252" s="129" t="s">
        <v>153</v>
      </c>
      <c r="D252" s="60" t="s">
        <v>152</v>
      </c>
      <c r="E252" s="72" t="s">
        <v>351</v>
      </c>
      <c r="F252" s="62">
        <v>3000000</v>
      </c>
    </row>
    <row r="253" spans="1:6" ht="38.25">
      <c r="A253" s="157"/>
      <c r="B253" s="171"/>
      <c r="C253" s="129" t="s">
        <v>153</v>
      </c>
      <c r="D253" s="60" t="s">
        <v>152</v>
      </c>
      <c r="E253" s="72" t="s">
        <v>352</v>
      </c>
      <c r="F253" s="62">
        <v>500000</v>
      </c>
    </row>
    <row r="254" spans="1:6" ht="25.5">
      <c r="A254" s="157"/>
      <c r="B254" s="171"/>
      <c r="C254" s="59" t="s">
        <v>202</v>
      </c>
      <c r="D254" s="60" t="s">
        <v>152</v>
      </c>
      <c r="E254" s="72" t="s">
        <v>353</v>
      </c>
      <c r="F254" s="62">
        <v>1000000</v>
      </c>
    </row>
    <row r="255" spans="1:6">
      <c r="A255" s="26"/>
      <c r="B255" s="4"/>
      <c r="C255" s="4"/>
      <c r="D255" s="44"/>
      <c r="E255" s="5" t="s">
        <v>14</v>
      </c>
      <c r="F255" s="6">
        <f>SUM(F248:F254)</f>
        <v>7100000</v>
      </c>
    </row>
    <row r="256" spans="1:6" ht="25.5">
      <c r="A256" s="24" t="s">
        <v>44</v>
      </c>
      <c r="B256" s="8" t="s">
        <v>45</v>
      </c>
      <c r="C256" s="59" t="s">
        <v>153</v>
      </c>
      <c r="D256" s="60" t="s">
        <v>152</v>
      </c>
      <c r="E256" s="72" t="s">
        <v>354</v>
      </c>
      <c r="F256" s="62">
        <v>1000000</v>
      </c>
    </row>
    <row r="257" spans="1:8">
      <c r="A257" s="26"/>
      <c r="B257" s="4"/>
      <c r="C257" s="4"/>
      <c r="D257" s="44"/>
      <c r="E257" s="5" t="s">
        <v>14</v>
      </c>
      <c r="F257" s="6">
        <f>SUM(F256)</f>
        <v>1000000</v>
      </c>
    </row>
    <row r="258" spans="1:8" ht="25.5">
      <c r="A258" s="157" t="s">
        <v>46</v>
      </c>
      <c r="B258" s="171" t="s">
        <v>47</v>
      </c>
      <c r="C258" s="59" t="s">
        <v>153</v>
      </c>
      <c r="D258" s="60" t="s">
        <v>152</v>
      </c>
      <c r="E258" s="72" t="s">
        <v>355</v>
      </c>
      <c r="F258" s="62">
        <v>125000</v>
      </c>
    </row>
    <row r="259" spans="1:8">
      <c r="A259" s="157"/>
      <c r="B259" s="171"/>
      <c r="C259" s="59" t="s">
        <v>153</v>
      </c>
      <c r="D259" s="60" t="s">
        <v>152</v>
      </c>
      <c r="E259" s="72" t="s">
        <v>356</v>
      </c>
      <c r="F259" s="62">
        <v>50000</v>
      </c>
    </row>
    <row r="260" spans="1:8">
      <c r="A260" s="26"/>
      <c r="B260" s="4"/>
      <c r="C260" s="4"/>
      <c r="D260" s="44"/>
      <c r="E260" s="5" t="s">
        <v>14</v>
      </c>
      <c r="F260" s="6">
        <f>SUM(F258:F259)</f>
        <v>175000</v>
      </c>
    </row>
    <row r="261" spans="1:8" ht="51">
      <c r="A261" s="24" t="s">
        <v>49</v>
      </c>
      <c r="B261" s="8" t="s">
        <v>50</v>
      </c>
      <c r="C261" s="89" t="s">
        <v>153</v>
      </c>
      <c r="D261" s="60" t="s">
        <v>152</v>
      </c>
      <c r="E261" s="20" t="s">
        <v>357</v>
      </c>
      <c r="F261" s="62">
        <v>2100000</v>
      </c>
    </row>
    <row r="262" spans="1:8">
      <c r="A262" s="26"/>
      <c r="B262" s="4"/>
      <c r="C262" s="4"/>
      <c r="D262" s="44"/>
      <c r="E262" s="5" t="s">
        <v>14</v>
      </c>
      <c r="F262" s="6">
        <f>SUM(F261)</f>
        <v>2100000</v>
      </c>
    </row>
    <row r="263" spans="1:8" ht="25.5">
      <c r="A263" s="101" t="s">
        <v>51</v>
      </c>
      <c r="B263" s="102" t="s">
        <v>52</v>
      </c>
      <c r="C263" s="102"/>
      <c r="D263" s="103"/>
      <c r="E263" s="104"/>
      <c r="F263" s="111">
        <f>+F270+F278</f>
        <v>4370000</v>
      </c>
    </row>
    <row r="264" spans="1:8" ht="25.5">
      <c r="A264" s="172" t="s">
        <v>53</v>
      </c>
      <c r="B264" s="153" t="s">
        <v>54</v>
      </c>
      <c r="C264" s="59" t="s">
        <v>156</v>
      </c>
      <c r="D264" s="60" t="s">
        <v>152</v>
      </c>
      <c r="E264" s="20" t="s">
        <v>358</v>
      </c>
      <c r="F264" s="62">
        <v>45000</v>
      </c>
      <c r="G264" s="82"/>
      <c r="H264" s="82"/>
    </row>
    <row r="265" spans="1:8">
      <c r="A265" s="173"/>
      <c r="B265" s="154"/>
      <c r="C265" s="59" t="s">
        <v>189</v>
      </c>
      <c r="D265" s="60" t="s">
        <v>152</v>
      </c>
      <c r="E265" s="20" t="s">
        <v>359</v>
      </c>
      <c r="F265" s="62">
        <v>25000</v>
      </c>
    </row>
    <row r="266" spans="1:8">
      <c r="A266" s="173"/>
      <c r="B266" s="154"/>
      <c r="C266" s="94" t="s">
        <v>153</v>
      </c>
      <c r="D266" s="60" t="s">
        <v>152</v>
      </c>
      <c r="E266" s="20" t="s">
        <v>360</v>
      </c>
      <c r="F266" s="62">
        <v>20000</v>
      </c>
    </row>
    <row r="267" spans="1:8" ht="25.5">
      <c r="A267" s="173"/>
      <c r="B267" s="154"/>
      <c r="C267" s="89" t="s">
        <v>153</v>
      </c>
      <c r="D267" s="60" t="s">
        <v>152</v>
      </c>
      <c r="E267" s="20" t="s">
        <v>361</v>
      </c>
      <c r="F267" s="62">
        <v>500000</v>
      </c>
    </row>
    <row r="268" spans="1:8">
      <c r="A268" s="173"/>
      <c r="B268" s="154"/>
      <c r="C268" s="89" t="s">
        <v>153</v>
      </c>
      <c r="D268" s="60" t="s">
        <v>152</v>
      </c>
      <c r="E268" s="20" t="s">
        <v>362</v>
      </c>
      <c r="F268" s="62">
        <v>30000</v>
      </c>
    </row>
    <row r="269" spans="1:8" ht="114.75">
      <c r="A269" s="173"/>
      <c r="B269" s="154"/>
      <c r="C269" s="89" t="s">
        <v>192</v>
      </c>
      <c r="D269" s="60" t="s">
        <v>152</v>
      </c>
      <c r="E269" s="20" t="s">
        <v>363</v>
      </c>
      <c r="F269" s="62">
        <v>250000</v>
      </c>
    </row>
    <row r="270" spans="1:8">
      <c r="A270" s="26"/>
      <c r="B270" s="4"/>
      <c r="C270" s="4"/>
      <c r="D270" s="44"/>
      <c r="E270" s="5" t="s">
        <v>14</v>
      </c>
      <c r="F270" s="6">
        <f>SUM(F264:F269)</f>
        <v>870000</v>
      </c>
    </row>
    <row r="271" spans="1:8">
      <c r="A271" s="157" t="s">
        <v>24</v>
      </c>
      <c r="B271" s="171" t="s">
        <v>25</v>
      </c>
      <c r="C271" s="59" t="s">
        <v>193</v>
      </c>
      <c r="D271" s="60" t="s">
        <v>160</v>
      </c>
      <c r="E271" s="20" t="s">
        <v>364</v>
      </c>
      <c r="F271" s="62">
        <v>500000</v>
      </c>
    </row>
    <row r="272" spans="1:8" ht="51">
      <c r="A272" s="157"/>
      <c r="B272" s="171"/>
      <c r="C272" s="59" t="s">
        <v>156</v>
      </c>
      <c r="D272" s="60" t="s">
        <v>152</v>
      </c>
      <c r="E272" s="20" t="s">
        <v>365</v>
      </c>
      <c r="F272" s="62">
        <v>600000</v>
      </c>
    </row>
    <row r="273" spans="1:7" ht="25.5">
      <c r="A273" s="157"/>
      <c r="B273" s="171"/>
      <c r="C273" s="59" t="s">
        <v>193</v>
      </c>
      <c r="D273" s="60" t="s">
        <v>152</v>
      </c>
      <c r="E273" s="20" t="s">
        <v>366</v>
      </c>
      <c r="F273" s="62">
        <v>1000000</v>
      </c>
    </row>
    <row r="274" spans="1:7" ht="25.5">
      <c r="A274" s="157"/>
      <c r="B274" s="171"/>
      <c r="C274" s="59" t="s">
        <v>151</v>
      </c>
      <c r="D274" s="60" t="s">
        <v>152</v>
      </c>
      <c r="E274" s="21" t="s">
        <v>367</v>
      </c>
      <c r="F274" s="62">
        <v>250000</v>
      </c>
    </row>
    <row r="275" spans="1:7" ht="25.5">
      <c r="A275" s="157"/>
      <c r="B275" s="171"/>
      <c r="C275" s="59" t="s">
        <v>153</v>
      </c>
      <c r="D275" s="60" t="s">
        <v>152</v>
      </c>
      <c r="E275" s="21" t="s">
        <v>368</v>
      </c>
      <c r="F275" s="62">
        <v>250000</v>
      </c>
    </row>
    <row r="276" spans="1:7" ht="25.5">
      <c r="A276" s="157"/>
      <c r="B276" s="171"/>
      <c r="C276" s="59" t="s">
        <v>153</v>
      </c>
      <c r="D276" s="60" t="s">
        <v>152</v>
      </c>
      <c r="E276" s="21" t="s">
        <v>369</v>
      </c>
      <c r="F276" s="62">
        <v>500000</v>
      </c>
    </row>
    <row r="277" spans="1:7" ht="51">
      <c r="A277" s="157"/>
      <c r="B277" s="171"/>
      <c r="C277" s="59" t="s">
        <v>192</v>
      </c>
      <c r="D277" s="60" t="s">
        <v>152</v>
      </c>
      <c r="E277" s="21" t="s">
        <v>370</v>
      </c>
      <c r="F277" s="62">
        <v>400000</v>
      </c>
    </row>
    <row r="278" spans="1:7">
      <c r="A278" s="26"/>
      <c r="B278" s="4"/>
      <c r="C278" s="4"/>
      <c r="D278" s="44"/>
      <c r="E278" s="5" t="s">
        <v>14</v>
      </c>
      <c r="F278" s="6">
        <f>SUM(F271:F277)</f>
        <v>3500000</v>
      </c>
    </row>
    <row r="279" spans="1:7" ht="25.5">
      <c r="A279" s="101" t="s">
        <v>86</v>
      </c>
      <c r="B279" s="102" t="s">
        <v>87</v>
      </c>
      <c r="C279" s="102"/>
      <c r="D279" s="103"/>
      <c r="E279" s="120"/>
      <c r="F279" s="105">
        <f>+F291+F296+F309+F317+F321+F324+F328+F337</f>
        <v>16127700</v>
      </c>
      <c r="G279" s="82"/>
    </row>
    <row r="280" spans="1:7">
      <c r="A280" s="172" t="s">
        <v>88</v>
      </c>
      <c r="B280" s="153" t="s">
        <v>89</v>
      </c>
      <c r="C280" s="59" t="s">
        <v>156</v>
      </c>
      <c r="D280" s="60" t="s">
        <v>160</v>
      </c>
      <c r="E280" s="21" t="s">
        <v>371</v>
      </c>
      <c r="F280" s="62">
        <v>202500</v>
      </c>
    </row>
    <row r="281" spans="1:7" ht="102">
      <c r="A281" s="173"/>
      <c r="B281" s="154"/>
      <c r="C281" s="59" t="s">
        <v>193</v>
      </c>
      <c r="D281" s="60" t="s">
        <v>160</v>
      </c>
      <c r="E281" s="21" t="s">
        <v>372</v>
      </c>
      <c r="F281" s="62">
        <v>223500</v>
      </c>
    </row>
    <row r="282" spans="1:7" ht="25.5">
      <c r="A282" s="173"/>
      <c r="B282" s="154"/>
      <c r="C282" s="59" t="s">
        <v>192</v>
      </c>
      <c r="D282" s="60" t="s">
        <v>160</v>
      </c>
      <c r="E282" s="21" t="s">
        <v>373</v>
      </c>
      <c r="F282" s="62">
        <v>500000</v>
      </c>
    </row>
    <row r="283" spans="1:7" ht="102">
      <c r="A283" s="173"/>
      <c r="B283" s="154"/>
      <c r="C283" s="59" t="s">
        <v>156</v>
      </c>
      <c r="D283" s="60" t="s">
        <v>152</v>
      </c>
      <c r="E283" s="21" t="s">
        <v>374</v>
      </c>
      <c r="F283" s="62">
        <v>310000</v>
      </c>
    </row>
    <row r="284" spans="1:7" ht="178.5">
      <c r="A284" s="173"/>
      <c r="B284" s="154"/>
      <c r="C284" s="59" t="s">
        <v>189</v>
      </c>
      <c r="D284" s="60" t="s">
        <v>152</v>
      </c>
      <c r="E284" s="21" t="s">
        <v>375</v>
      </c>
      <c r="F284" s="62">
        <v>365000</v>
      </c>
    </row>
    <row r="285" spans="1:7" ht="63.75">
      <c r="A285" s="173"/>
      <c r="B285" s="154"/>
      <c r="C285" s="59" t="s">
        <v>193</v>
      </c>
      <c r="D285" s="60" t="s">
        <v>152</v>
      </c>
      <c r="E285" s="21" t="s">
        <v>376</v>
      </c>
      <c r="F285" s="62">
        <v>942000</v>
      </c>
    </row>
    <row r="286" spans="1:7">
      <c r="A286" s="173"/>
      <c r="B286" s="154"/>
      <c r="C286" s="59" t="s">
        <v>151</v>
      </c>
      <c r="D286" s="60" t="s">
        <v>152</v>
      </c>
      <c r="E286" s="21" t="s">
        <v>377</v>
      </c>
      <c r="F286" s="62">
        <v>290000</v>
      </c>
    </row>
    <row r="287" spans="1:7" ht="229.5">
      <c r="A287" s="173"/>
      <c r="B287" s="154"/>
      <c r="C287" s="59" t="s">
        <v>153</v>
      </c>
      <c r="D287" s="60" t="s">
        <v>152</v>
      </c>
      <c r="E287" s="21" t="s">
        <v>378</v>
      </c>
      <c r="F287" s="62">
        <v>730000</v>
      </c>
    </row>
    <row r="288" spans="1:7" ht="102">
      <c r="A288" s="173"/>
      <c r="B288" s="154"/>
      <c r="C288" s="59" t="s">
        <v>192</v>
      </c>
      <c r="D288" s="60" t="s">
        <v>152</v>
      </c>
      <c r="E288" s="21" t="s">
        <v>379</v>
      </c>
      <c r="F288" s="62">
        <v>145000</v>
      </c>
    </row>
    <row r="289" spans="1:6">
      <c r="A289" s="173"/>
      <c r="B289" s="154"/>
      <c r="C289" s="59" t="s">
        <v>202</v>
      </c>
      <c r="D289" s="60" t="s">
        <v>152</v>
      </c>
      <c r="E289" s="21" t="s">
        <v>380</v>
      </c>
      <c r="F289" s="62">
        <v>145000</v>
      </c>
    </row>
    <row r="290" spans="1:6" ht="51">
      <c r="A290" s="173"/>
      <c r="B290" s="154"/>
      <c r="C290" s="59" t="s">
        <v>260</v>
      </c>
      <c r="D290" s="60" t="s">
        <v>152</v>
      </c>
      <c r="E290" s="21" t="s">
        <v>381</v>
      </c>
      <c r="F290" s="62">
        <v>73000</v>
      </c>
    </row>
    <row r="291" spans="1:6">
      <c r="A291" s="34"/>
      <c r="B291" s="16"/>
      <c r="C291" s="16"/>
      <c r="D291" s="46"/>
      <c r="E291" s="5" t="s">
        <v>14</v>
      </c>
      <c r="F291" s="6">
        <f>SUM(F280:F290)</f>
        <v>3926000</v>
      </c>
    </row>
    <row r="292" spans="1:6" ht="102">
      <c r="A292" s="157" t="s">
        <v>99</v>
      </c>
      <c r="B292" s="171" t="s">
        <v>100</v>
      </c>
      <c r="C292" s="59" t="s">
        <v>156</v>
      </c>
      <c r="D292" s="60" t="s">
        <v>152</v>
      </c>
      <c r="E292" s="21" t="s">
        <v>382</v>
      </c>
      <c r="F292" s="62">
        <v>500000</v>
      </c>
    </row>
    <row r="293" spans="1:6" ht="25.5">
      <c r="A293" s="157"/>
      <c r="B293" s="171"/>
      <c r="C293" s="59" t="s">
        <v>189</v>
      </c>
      <c r="D293" s="60" t="s">
        <v>152</v>
      </c>
      <c r="E293" s="21" t="s">
        <v>383</v>
      </c>
      <c r="F293" s="62">
        <v>100000</v>
      </c>
    </row>
    <row r="294" spans="1:6" ht="51">
      <c r="A294" s="157"/>
      <c r="B294" s="171"/>
      <c r="C294" s="59" t="s">
        <v>151</v>
      </c>
      <c r="D294" s="60" t="s">
        <v>152</v>
      </c>
      <c r="E294" s="21" t="s">
        <v>384</v>
      </c>
      <c r="F294" s="62">
        <v>50000</v>
      </c>
    </row>
    <row r="295" spans="1:6" ht="51">
      <c r="A295" s="157"/>
      <c r="B295" s="171"/>
      <c r="C295" s="59" t="s">
        <v>153</v>
      </c>
      <c r="D295" s="60" t="s">
        <v>152</v>
      </c>
      <c r="E295" s="21" t="s">
        <v>385</v>
      </c>
      <c r="F295" s="62">
        <v>350000</v>
      </c>
    </row>
    <row r="296" spans="1:6">
      <c r="A296" s="34"/>
      <c r="B296" s="16"/>
      <c r="C296" s="16"/>
      <c r="D296" s="46"/>
      <c r="E296" s="5" t="s">
        <v>14</v>
      </c>
      <c r="F296" s="6">
        <f>SUM(F292:F295)</f>
        <v>1000000</v>
      </c>
    </row>
    <row r="297" spans="1:6" ht="229.5">
      <c r="A297" s="157" t="s">
        <v>101</v>
      </c>
      <c r="B297" s="171" t="s">
        <v>102</v>
      </c>
      <c r="C297" s="59" t="s">
        <v>193</v>
      </c>
      <c r="D297" s="60" t="s">
        <v>160</v>
      </c>
      <c r="E297" s="21" t="s">
        <v>386</v>
      </c>
      <c r="F297" s="7">
        <v>1321000</v>
      </c>
    </row>
    <row r="298" spans="1:6" ht="38.25">
      <c r="A298" s="157"/>
      <c r="B298" s="171"/>
      <c r="C298" s="59" t="s">
        <v>192</v>
      </c>
      <c r="D298" s="60" t="s">
        <v>160</v>
      </c>
      <c r="E298" s="21" t="s">
        <v>387</v>
      </c>
      <c r="F298" s="7">
        <v>2000000</v>
      </c>
    </row>
    <row r="299" spans="1:6">
      <c r="A299" s="157"/>
      <c r="B299" s="171"/>
      <c r="C299" s="59" t="s">
        <v>156</v>
      </c>
      <c r="D299" s="60" t="s">
        <v>152</v>
      </c>
      <c r="E299" s="136" t="s">
        <v>388</v>
      </c>
      <c r="F299" s="7">
        <v>235000</v>
      </c>
    </row>
    <row r="300" spans="1:6">
      <c r="A300" s="157"/>
      <c r="B300" s="171"/>
      <c r="C300" s="8" t="s">
        <v>156</v>
      </c>
      <c r="D300" s="43" t="s">
        <v>152</v>
      </c>
      <c r="E300" s="136" t="s">
        <v>389</v>
      </c>
      <c r="F300" s="7">
        <v>500000</v>
      </c>
    </row>
    <row r="301" spans="1:6" ht="25.5">
      <c r="A301" s="157"/>
      <c r="B301" s="171"/>
      <c r="C301" s="8" t="s">
        <v>156</v>
      </c>
      <c r="D301" s="43" t="s">
        <v>152</v>
      </c>
      <c r="E301" s="136" t="s">
        <v>390</v>
      </c>
      <c r="F301" s="7">
        <v>200000</v>
      </c>
    </row>
    <row r="302" spans="1:6" ht="25.5">
      <c r="A302" s="157"/>
      <c r="B302" s="171"/>
      <c r="C302" s="8" t="s">
        <v>156</v>
      </c>
      <c r="D302" s="43" t="s">
        <v>152</v>
      </c>
      <c r="E302" s="136" t="s">
        <v>391</v>
      </c>
      <c r="F302" s="7">
        <v>200000</v>
      </c>
    </row>
    <row r="303" spans="1:6" ht="89.25">
      <c r="A303" s="157"/>
      <c r="B303" s="171"/>
      <c r="C303" s="8" t="s">
        <v>156</v>
      </c>
      <c r="D303" s="43" t="s">
        <v>152</v>
      </c>
      <c r="E303" s="136" t="s">
        <v>392</v>
      </c>
      <c r="F303" s="7">
        <v>500000</v>
      </c>
    </row>
    <row r="304" spans="1:6" ht="25.5">
      <c r="A304" s="157"/>
      <c r="B304" s="171"/>
      <c r="C304" s="8" t="s">
        <v>156</v>
      </c>
      <c r="D304" s="43" t="s">
        <v>152</v>
      </c>
      <c r="E304" s="136" t="s">
        <v>393</v>
      </c>
      <c r="F304" s="7">
        <v>7000</v>
      </c>
    </row>
    <row r="305" spans="1:6" ht="178.5">
      <c r="A305" s="157"/>
      <c r="B305" s="171"/>
      <c r="C305" s="8" t="s">
        <v>189</v>
      </c>
      <c r="D305" s="43" t="s">
        <v>152</v>
      </c>
      <c r="E305" s="21" t="s">
        <v>394</v>
      </c>
      <c r="F305" s="7">
        <v>457000</v>
      </c>
    </row>
    <row r="306" spans="1:6" ht="153">
      <c r="A306" s="157"/>
      <c r="B306" s="171"/>
      <c r="C306" s="8" t="s">
        <v>192</v>
      </c>
      <c r="D306" s="43" t="s">
        <v>152</v>
      </c>
      <c r="E306" s="21" t="s">
        <v>395</v>
      </c>
      <c r="F306" s="7">
        <v>1220000</v>
      </c>
    </row>
    <row r="307" spans="1:6" ht="25.5">
      <c r="A307" s="157"/>
      <c r="B307" s="171"/>
      <c r="C307" s="8" t="s">
        <v>202</v>
      </c>
      <c r="D307" s="43" t="s">
        <v>152</v>
      </c>
      <c r="E307" s="21" t="s">
        <v>396</v>
      </c>
      <c r="F307" s="7">
        <v>150000</v>
      </c>
    </row>
    <row r="308" spans="1:6">
      <c r="A308" s="157"/>
      <c r="B308" s="171"/>
      <c r="C308" s="8" t="s">
        <v>260</v>
      </c>
      <c r="D308" s="43" t="s">
        <v>152</v>
      </c>
      <c r="E308" s="21" t="s">
        <v>397</v>
      </c>
      <c r="F308" s="7">
        <v>20000</v>
      </c>
    </row>
    <row r="309" spans="1:6">
      <c r="A309" s="26"/>
      <c r="B309" s="4"/>
      <c r="C309" s="4"/>
      <c r="D309" s="44"/>
      <c r="E309" s="5" t="s">
        <v>14</v>
      </c>
      <c r="F309" s="6">
        <f>SUM(F297:F308)</f>
        <v>6810000</v>
      </c>
    </row>
    <row r="310" spans="1:6" ht="25.5">
      <c r="A310" s="157" t="s">
        <v>105</v>
      </c>
      <c r="B310" s="171" t="s">
        <v>106</v>
      </c>
      <c r="C310" s="59" t="s">
        <v>317</v>
      </c>
      <c r="D310" s="60" t="s">
        <v>160</v>
      </c>
      <c r="E310" s="21" t="s">
        <v>398</v>
      </c>
      <c r="F310" s="62">
        <v>860000</v>
      </c>
    </row>
    <row r="311" spans="1:6">
      <c r="A311" s="157"/>
      <c r="B311" s="171"/>
      <c r="C311" s="59" t="s">
        <v>193</v>
      </c>
      <c r="D311" s="60" t="s">
        <v>152</v>
      </c>
      <c r="E311" s="21" t="s">
        <v>399</v>
      </c>
      <c r="F311" s="62">
        <v>250000</v>
      </c>
    </row>
    <row r="312" spans="1:6">
      <c r="A312" s="157"/>
      <c r="B312" s="171"/>
      <c r="C312" s="59" t="s">
        <v>151</v>
      </c>
      <c r="D312" s="60" t="s">
        <v>152</v>
      </c>
      <c r="E312" s="21" t="s">
        <v>400</v>
      </c>
      <c r="F312" s="62">
        <v>75000</v>
      </c>
    </row>
    <row r="313" spans="1:6" ht="25.5">
      <c r="A313" s="157"/>
      <c r="B313" s="171"/>
      <c r="C313" s="59" t="s">
        <v>153</v>
      </c>
      <c r="D313" s="60" t="s">
        <v>152</v>
      </c>
      <c r="E313" s="21" t="s">
        <v>401</v>
      </c>
      <c r="F313" s="62">
        <v>80000</v>
      </c>
    </row>
    <row r="314" spans="1:6" ht="51">
      <c r="A314" s="157"/>
      <c r="B314" s="171"/>
      <c r="C314" s="59" t="s">
        <v>153</v>
      </c>
      <c r="D314" s="60" t="s">
        <v>152</v>
      </c>
      <c r="E314" s="21" t="s">
        <v>402</v>
      </c>
      <c r="F314" s="62">
        <v>900000</v>
      </c>
    </row>
    <row r="315" spans="1:6">
      <c r="A315" s="157"/>
      <c r="B315" s="171"/>
      <c r="C315" s="59" t="s">
        <v>153</v>
      </c>
      <c r="D315" s="60" t="s">
        <v>152</v>
      </c>
      <c r="E315" s="21" t="s">
        <v>403</v>
      </c>
      <c r="F315" s="62">
        <v>100000</v>
      </c>
    </row>
    <row r="316" spans="1:6">
      <c r="A316" s="157"/>
      <c r="B316" s="171"/>
      <c r="C316" s="59" t="s">
        <v>192</v>
      </c>
      <c r="D316" s="60" t="s">
        <v>152</v>
      </c>
      <c r="E316" s="21" t="s">
        <v>404</v>
      </c>
      <c r="F316" s="62">
        <v>60000</v>
      </c>
    </row>
    <row r="317" spans="1:6">
      <c r="A317" s="37"/>
      <c r="B317" s="11"/>
      <c r="C317" s="11"/>
      <c r="D317" s="51"/>
      <c r="E317" s="5" t="s">
        <v>14</v>
      </c>
      <c r="F317" s="6">
        <f>SUM(F310:F316)</f>
        <v>2325000</v>
      </c>
    </row>
    <row r="318" spans="1:6">
      <c r="A318" s="157" t="s">
        <v>107</v>
      </c>
      <c r="B318" s="171" t="s">
        <v>108</v>
      </c>
      <c r="C318" s="59" t="s">
        <v>156</v>
      </c>
      <c r="D318" s="60" t="s">
        <v>152</v>
      </c>
      <c r="E318" s="21" t="s">
        <v>405</v>
      </c>
      <c r="F318" s="62">
        <v>25000</v>
      </c>
    </row>
    <row r="319" spans="1:6" ht="38.25">
      <c r="A319" s="157"/>
      <c r="B319" s="171"/>
      <c r="C319" s="59" t="s">
        <v>153</v>
      </c>
      <c r="D319" s="60" t="s">
        <v>152</v>
      </c>
      <c r="E319" s="21" t="s">
        <v>406</v>
      </c>
      <c r="F319" s="62">
        <v>500000</v>
      </c>
    </row>
    <row r="320" spans="1:6" ht="25.5">
      <c r="A320" s="157"/>
      <c r="B320" s="171"/>
      <c r="C320" s="59" t="s">
        <v>192</v>
      </c>
      <c r="D320" s="60" t="s">
        <v>152</v>
      </c>
      <c r="E320" s="21" t="s">
        <v>407</v>
      </c>
      <c r="F320" s="62">
        <v>216000</v>
      </c>
    </row>
    <row r="321" spans="1:7">
      <c r="A321" s="26"/>
      <c r="B321" s="4"/>
      <c r="C321" s="4"/>
      <c r="D321" s="44"/>
      <c r="E321" s="5" t="s">
        <v>14</v>
      </c>
      <c r="F321" s="6">
        <f>SUM(F318:F320)</f>
        <v>741000</v>
      </c>
    </row>
    <row r="322" spans="1:7" ht="51">
      <c r="A322" s="175" t="s">
        <v>109</v>
      </c>
      <c r="B322" s="175" t="s">
        <v>110</v>
      </c>
      <c r="C322" s="75" t="s">
        <v>156</v>
      </c>
      <c r="D322" s="76" t="s">
        <v>152</v>
      </c>
      <c r="E322" s="20" t="s">
        <v>408</v>
      </c>
      <c r="F322" s="62">
        <v>300000</v>
      </c>
    </row>
    <row r="323" spans="1:7" ht="25.5">
      <c r="A323" s="176"/>
      <c r="B323" s="176"/>
      <c r="C323" s="75" t="s">
        <v>153</v>
      </c>
      <c r="D323" s="76" t="s">
        <v>152</v>
      </c>
      <c r="E323" s="20" t="s">
        <v>409</v>
      </c>
      <c r="F323" s="62">
        <v>250000</v>
      </c>
    </row>
    <row r="324" spans="1:7">
      <c r="A324" s="26"/>
      <c r="B324" s="4"/>
      <c r="C324" s="4"/>
      <c r="D324" s="44"/>
      <c r="E324" s="5" t="s">
        <v>14</v>
      </c>
      <c r="F324" s="6">
        <f>SUM(F322:F323)</f>
        <v>550000</v>
      </c>
    </row>
    <row r="325" spans="1:7" ht="38.25">
      <c r="A325" s="172" t="s">
        <v>111</v>
      </c>
      <c r="B325" s="153" t="s">
        <v>112</v>
      </c>
      <c r="C325" s="134" t="s">
        <v>153</v>
      </c>
      <c r="D325" s="60" t="s">
        <v>152</v>
      </c>
      <c r="E325" s="20" t="s">
        <v>420</v>
      </c>
      <c r="F325" s="62">
        <v>105700</v>
      </c>
    </row>
    <row r="326" spans="1:7" ht="18" customHeight="1">
      <c r="A326" s="173"/>
      <c r="B326" s="154"/>
      <c r="C326" s="89" t="s">
        <v>156</v>
      </c>
      <c r="D326" s="60" t="s">
        <v>152</v>
      </c>
      <c r="E326" s="20" t="s">
        <v>410</v>
      </c>
      <c r="F326" s="62">
        <v>20000</v>
      </c>
    </row>
    <row r="327" spans="1:7" ht="79.5" customHeight="1">
      <c r="A327" s="185"/>
      <c r="B327" s="184"/>
      <c r="C327" s="59" t="s">
        <v>151</v>
      </c>
      <c r="D327" s="60" t="s">
        <v>152</v>
      </c>
      <c r="E327" s="20" t="s">
        <v>411</v>
      </c>
      <c r="F327" s="62">
        <v>25000</v>
      </c>
    </row>
    <row r="328" spans="1:7" ht="15.75" customHeight="1">
      <c r="A328" s="26"/>
      <c r="B328" s="4"/>
      <c r="C328" s="4"/>
      <c r="D328" s="44"/>
      <c r="E328" s="5" t="s">
        <v>14</v>
      </c>
      <c r="F328" s="6">
        <f>SUM(F325:F327)</f>
        <v>150700</v>
      </c>
      <c r="G328" s="82"/>
    </row>
    <row r="329" spans="1:7" ht="27" customHeight="1">
      <c r="A329" s="179" t="s">
        <v>69</v>
      </c>
      <c r="B329" s="198" t="s">
        <v>113</v>
      </c>
      <c r="C329" s="19" t="s">
        <v>156</v>
      </c>
      <c r="D329" s="52" t="s">
        <v>152</v>
      </c>
      <c r="E329" s="21" t="s">
        <v>412</v>
      </c>
      <c r="F329" s="7">
        <v>100000</v>
      </c>
    </row>
    <row r="330" spans="1:7" ht="37.5" customHeight="1">
      <c r="A330" s="180"/>
      <c r="B330" s="199"/>
      <c r="C330" s="19" t="s">
        <v>156</v>
      </c>
      <c r="D330" s="52" t="s">
        <v>152</v>
      </c>
      <c r="E330" s="21" t="s">
        <v>413</v>
      </c>
      <c r="F330" s="7">
        <v>45000</v>
      </c>
    </row>
    <row r="331" spans="1:7" ht="23.25" customHeight="1">
      <c r="A331" s="180"/>
      <c r="B331" s="199"/>
      <c r="C331" s="19" t="s">
        <v>156</v>
      </c>
      <c r="D331" s="52" t="s">
        <v>152</v>
      </c>
      <c r="E331" s="21" t="s">
        <v>414</v>
      </c>
      <c r="F331" s="7">
        <v>20000</v>
      </c>
    </row>
    <row r="332" spans="1:7" ht="38.25">
      <c r="A332" s="180"/>
      <c r="B332" s="199"/>
      <c r="C332" s="19" t="s">
        <v>189</v>
      </c>
      <c r="D332" s="52" t="s">
        <v>152</v>
      </c>
      <c r="E332" s="21" t="s">
        <v>415</v>
      </c>
      <c r="F332" s="7">
        <v>15000</v>
      </c>
    </row>
    <row r="333" spans="1:7" ht="25.5">
      <c r="A333" s="180"/>
      <c r="B333" s="199"/>
      <c r="C333" s="19" t="s">
        <v>153</v>
      </c>
      <c r="D333" s="52" t="s">
        <v>152</v>
      </c>
      <c r="E333" s="21" t="s">
        <v>416</v>
      </c>
      <c r="F333" s="7">
        <v>300000</v>
      </c>
    </row>
    <row r="334" spans="1:7" ht="25.5">
      <c r="A334" s="180"/>
      <c r="B334" s="199"/>
      <c r="C334" s="19" t="s">
        <v>153</v>
      </c>
      <c r="D334" s="52" t="s">
        <v>152</v>
      </c>
      <c r="E334" s="21" t="s">
        <v>417</v>
      </c>
      <c r="F334" s="7">
        <v>100000</v>
      </c>
    </row>
    <row r="335" spans="1:7" ht="25.5">
      <c r="A335" s="181"/>
      <c r="B335" s="200"/>
      <c r="C335" s="19" t="s">
        <v>153</v>
      </c>
      <c r="D335" s="52" t="s">
        <v>152</v>
      </c>
      <c r="E335" s="21" t="s">
        <v>418</v>
      </c>
      <c r="F335" s="7">
        <v>25000</v>
      </c>
    </row>
    <row r="336" spans="1:7">
      <c r="A336" s="133"/>
      <c r="B336" s="132"/>
      <c r="C336" s="19" t="s">
        <v>260</v>
      </c>
      <c r="D336" s="52" t="s">
        <v>152</v>
      </c>
      <c r="E336" s="21" t="s">
        <v>419</v>
      </c>
      <c r="F336" s="7">
        <v>20000</v>
      </c>
    </row>
    <row r="337" spans="1:7">
      <c r="A337" s="26"/>
      <c r="B337" s="4"/>
      <c r="C337" s="4"/>
      <c r="D337" s="44"/>
      <c r="E337" s="5" t="s">
        <v>14</v>
      </c>
      <c r="F337" s="6">
        <f>SUM(F329:F336)</f>
        <v>625000</v>
      </c>
    </row>
    <row r="338" spans="1:7">
      <c r="A338" s="100">
        <v>5</v>
      </c>
      <c r="B338" s="158" t="s">
        <v>114</v>
      </c>
      <c r="C338" s="159"/>
      <c r="D338" s="159"/>
      <c r="E338" s="160"/>
      <c r="F338" s="138">
        <f>+F339+F377+F382</f>
        <v>82845000</v>
      </c>
      <c r="G338" s="82"/>
    </row>
    <row r="339" spans="1:7">
      <c r="A339" s="101" t="s">
        <v>115</v>
      </c>
      <c r="B339" s="102" t="s">
        <v>116</v>
      </c>
      <c r="C339" s="102"/>
      <c r="D339" s="103"/>
      <c r="E339" s="118"/>
      <c r="F339" s="119">
        <f>+F341+F346+F358+F371+F373+F376</f>
        <v>82845000</v>
      </c>
      <c r="G339" s="82"/>
    </row>
    <row r="340" spans="1:7" hidden="1">
      <c r="A340" s="9" t="s">
        <v>117</v>
      </c>
      <c r="B340" s="8" t="s">
        <v>118</v>
      </c>
      <c r="C340" s="8"/>
      <c r="D340" s="43"/>
      <c r="E340" s="20"/>
      <c r="F340" s="7"/>
    </row>
    <row r="341" spans="1:7" hidden="1">
      <c r="A341" s="26"/>
      <c r="B341" s="4"/>
      <c r="C341" s="4"/>
      <c r="D341" s="44"/>
      <c r="E341" s="5" t="s">
        <v>14</v>
      </c>
      <c r="F341" s="6">
        <f>SUM(F340)</f>
        <v>0</v>
      </c>
    </row>
    <row r="342" spans="1:7" ht="38.25">
      <c r="A342" s="175" t="s">
        <v>119</v>
      </c>
      <c r="B342" s="175" t="s">
        <v>120</v>
      </c>
      <c r="C342" s="18" t="s">
        <v>151</v>
      </c>
      <c r="D342" s="50" t="s">
        <v>160</v>
      </c>
      <c r="E342" s="20" t="s">
        <v>421</v>
      </c>
      <c r="F342" s="7">
        <v>100000</v>
      </c>
      <c r="G342" s="82"/>
    </row>
    <row r="343" spans="1:7">
      <c r="A343" s="176"/>
      <c r="B343" s="176"/>
      <c r="C343" s="18" t="s">
        <v>153</v>
      </c>
      <c r="D343" s="50" t="s">
        <v>160</v>
      </c>
      <c r="E343" s="20" t="s">
        <v>422</v>
      </c>
      <c r="F343" s="7">
        <v>100000</v>
      </c>
    </row>
    <row r="344" spans="1:7" ht="38.25">
      <c r="A344" s="176"/>
      <c r="B344" s="176"/>
      <c r="C344" s="18" t="s">
        <v>192</v>
      </c>
      <c r="D344" s="50" t="s">
        <v>160</v>
      </c>
      <c r="E344" s="20" t="s">
        <v>423</v>
      </c>
      <c r="F344" s="7">
        <v>60000</v>
      </c>
    </row>
    <row r="345" spans="1:7">
      <c r="A345" s="176"/>
      <c r="B345" s="176"/>
      <c r="C345" s="18" t="s">
        <v>202</v>
      </c>
      <c r="D345" s="50" t="s">
        <v>160</v>
      </c>
      <c r="E345" s="20" t="s">
        <v>424</v>
      </c>
      <c r="F345" s="7">
        <v>320000</v>
      </c>
    </row>
    <row r="346" spans="1:7" ht="12.75" customHeight="1">
      <c r="A346" s="26"/>
      <c r="B346" s="4"/>
      <c r="C346" s="4"/>
      <c r="D346" s="44"/>
      <c r="E346" s="5" t="s">
        <v>14</v>
      </c>
      <c r="F346" s="6">
        <f>SUM(F342:F345)</f>
        <v>580000</v>
      </c>
    </row>
    <row r="347" spans="1:7" ht="25.5">
      <c r="A347" s="197" t="s">
        <v>123</v>
      </c>
      <c r="B347" s="168" t="s">
        <v>137</v>
      </c>
      <c r="C347" s="75" t="s">
        <v>156</v>
      </c>
      <c r="D347" s="76" t="s">
        <v>160</v>
      </c>
      <c r="E347" s="22" t="s">
        <v>425</v>
      </c>
      <c r="F347" s="62">
        <v>160000</v>
      </c>
    </row>
    <row r="348" spans="1:7">
      <c r="A348" s="168"/>
      <c r="B348" s="168"/>
      <c r="C348" s="75" t="s">
        <v>156</v>
      </c>
      <c r="D348" s="76" t="s">
        <v>160</v>
      </c>
      <c r="E348" s="22" t="s">
        <v>426</v>
      </c>
      <c r="F348" s="62">
        <v>150000</v>
      </c>
    </row>
    <row r="349" spans="1:7" ht="38.25">
      <c r="A349" s="168"/>
      <c r="B349" s="168"/>
      <c r="C349" s="75" t="s">
        <v>192</v>
      </c>
      <c r="D349" s="76" t="s">
        <v>160</v>
      </c>
      <c r="E349" s="22" t="s">
        <v>427</v>
      </c>
      <c r="F349" s="62">
        <v>200000</v>
      </c>
    </row>
    <row r="350" spans="1:7">
      <c r="A350" s="168"/>
      <c r="B350" s="168"/>
      <c r="C350" s="75" t="s">
        <v>193</v>
      </c>
      <c r="D350" s="76" t="s">
        <v>160</v>
      </c>
      <c r="E350" s="22" t="s">
        <v>428</v>
      </c>
      <c r="F350" s="62">
        <v>400000</v>
      </c>
    </row>
    <row r="351" spans="1:7">
      <c r="A351" s="168"/>
      <c r="B351" s="168"/>
      <c r="C351" s="75" t="s">
        <v>193</v>
      </c>
      <c r="D351" s="76" t="s">
        <v>160</v>
      </c>
      <c r="E351" s="22" t="s">
        <v>429</v>
      </c>
      <c r="F351" s="62">
        <v>400000</v>
      </c>
    </row>
    <row r="352" spans="1:7">
      <c r="A352" s="168"/>
      <c r="B352" s="168"/>
      <c r="C352" s="75" t="s">
        <v>151</v>
      </c>
      <c r="D352" s="76" t="s">
        <v>160</v>
      </c>
      <c r="E352" s="22" t="s">
        <v>430</v>
      </c>
      <c r="F352" s="62">
        <v>210000</v>
      </c>
    </row>
    <row r="353" spans="1:6">
      <c r="A353" s="168"/>
      <c r="B353" s="168"/>
      <c r="C353" s="75" t="s">
        <v>153</v>
      </c>
      <c r="D353" s="76" t="s">
        <v>160</v>
      </c>
      <c r="E353" s="22" t="s">
        <v>431</v>
      </c>
      <c r="F353" s="62">
        <v>150000</v>
      </c>
    </row>
    <row r="354" spans="1:6" ht="25.5">
      <c r="A354" s="168"/>
      <c r="B354" s="168"/>
      <c r="C354" s="75" t="s">
        <v>153</v>
      </c>
      <c r="D354" s="76" t="s">
        <v>160</v>
      </c>
      <c r="E354" s="22" t="s">
        <v>432</v>
      </c>
      <c r="F354" s="62">
        <v>150000</v>
      </c>
    </row>
    <row r="355" spans="1:6" ht="25.5">
      <c r="A355" s="168"/>
      <c r="B355" s="168"/>
      <c r="C355" s="75" t="s">
        <v>153</v>
      </c>
      <c r="D355" s="76" t="s">
        <v>160</v>
      </c>
      <c r="E355" s="22" t="s">
        <v>433</v>
      </c>
      <c r="F355" s="62">
        <v>75000</v>
      </c>
    </row>
    <row r="356" spans="1:6">
      <c r="A356" s="168"/>
      <c r="B356" s="168"/>
      <c r="C356" s="75" t="s">
        <v>202</v>
      </c>
      <c r="D356" s="76" t="s">
        <v>160</v>
      </c>
      <c r="E356" s="22" t="s">
        <v>434</v>
      </c>
      <c r="F356" s="62">
        <v>210000</v>
      </c>
    </row>
    <row r="357" spans="1:6">
      <c r="A357" s="168"/>
      <c r="B357" s="168"/>
      <c r="C357" s="75" t="s">
        <v>260</v>
      </c>
      <c r="D357" s="76" t="s">
        <v>160</v>
      </c>
      <c r="E357" s="22" t="s">
        <v>435</v>
      </c>
      <c r="F357" s="62">
        <v>200000</v>
      </c>
    </row>
    <row r="358" spans="1:6">
      <c r="A358" s="26"/>
      <c r="B358" s="4"/>
      <c r="C358" s="4"/>
      <c r="D358" s="44"/>
      <c r="E358" s="5" t="s">
        <v>14</v>
      </c>
      <c r="F358" s="6">
        <f>SUM(F347:F357)</f>
        <v>2305000</v>
      </c>
    </row>
    <row r="359" spans="1:6" ht="51">
      <c r="A359" s="140" t="s">
        <v>124</v>
      </c>
      <c r="B359" s="140" t="s">
        <v>125</v>
      </c>
      <c r="C359" s="59" t="s">
        <v>193</v>
      </c>
      <c r="D359" s="60" t="s">
        <v>160</v>
      </c>
      <c r="E359" s="22" t="s">
        <v>436</v>
      </c>
      <c r="F359" s="80">
        <v>20000000</v>
      </c>
    </row>
    <row r="360" spans="1:6">
      <c r="A360" s="141"/>
      <c r="B360" s="141"/>
      <c r="C360" s="59" t="s">
        <v>202</v>
      </c>
      <c r="D360" s="60" t="s">
        <v>160</v>
      </c>
      <c r="E360" s="22" t="s">
        <v>437</v>
      </c>
      <c r="F360" s="80">
        <v>15500000</v>
      </c>
    </row>
    <row r="361" spans="1:6">
      <c r="A361" s="141"/>
      <c r="B361" s="141"/>
      <c r="C361" s="59" t="s">
        <v>202</v>
      </c>
      <c r="D361" s="60" t="s">
        <v>160</v>
      </c>
      <c r="E361" s="22" t="s">
        <v>438</v>
      </c>
      <c r="F361" s="80">
        <v>3000000</v>
      </c>
    </row>
    <row r="362" spans="1:6">
      <c r="A362" s="141"/>
      <c r="B362" s="141"/>
      <c r="C362" s="91" t="s">
        <v>202</v>
      </c>
      <c r="D362" s="60" t="s">
        <v>160</v>
      </c>
      <c r="E362" s="22" t="s">
        <v>439</v>
      </c>
      <c r="F362" s="80">
        <v>5000000</v>
      </c>
    </row>
    <row r="363" spans="1:6">
      <c r="A363" s="141"/>
      <c r="B363" s="141"/>
      <c r="C363" s="91" t="s">
        <v>202</v>
      </c>
      <c r="D363" s="60" t="s">
        <v>160</v>
      </c>
      <c r="E363" s="22" t="s">
        <v>440</v>
      </c>
      <c r="F363" s="80">
        <v>1000000</v>
      </c>
    </row>
    <row r="364" spans="1:6">
      <c r="A364" s="141"/>
      <c r="B364" s="141"/>
      <c r="C364" s="91" t="s">
        <v>202</v>
      </c>
      <c r="D364" s="60" t="s">
        <v>160</v>
      </c>
      <c r="E364" s="22" t="s">
        <v>441</v>
      </c>
      <c r="F364" s="80">
        <v>6750000</v>
      </c>
    </row>
    <row r="365" spans="1:6" ht="25.5">
      <c r="A365" s="141"/>
      <c r="B365" s="141"/>
      <c r="C365" s="91" t="s">
        <v>202</v>
      </c>
      <c r="D365" s="60" t="s">
        <v>160</v>
      </c>
      <c r="E365" s="22" t="s">
        <v>442</v>
      </c>
      <c r="F365" s="80">
        <v>6100000</v>
      </c>
    </row>
    <row r="366" spans="1:6">
      <c r="A366" s="141"/>
      <c r="B366" s="141"/>
      <c r="C366" s="91" t="s">
        <v>202</v>
      </c>
      <c r="D366" s="60" t="s">
        <v>160</v>
      </c>
      <c r="E366" s="22" t="s">
        <v>443</v>
      </c>
      <c r="F366" s="80">
        <v>3600000</v>
      </c>
    </row>
    <row r="367" spans="1:6">
      <c r="A367" s="141"/>
      <c r="B367" s="141"/>
      <c r="C367" s="91" t="s">
        <v>202</v>
      </c>
      <c r="D367" s="60" t="s">
        <v>160</v>
      </c>
      <c r="E367" s="22" t="s">
        <v>444</v>
      </c>
      <c r="F367" s="80">
        <v>4700000</v>
      </c>
    </row>
    <row r="368" spans="1:6">
      <c r="A368" s="141"/>
      <c r="B368" s="141"/>
      <c r="C368" s="91" t="s">
        <v>202</v>
      </c>
      <c r="D368" s="60" t="s">
        <v>160</v>
      </c>
      <c r="E368" s="22" t="s">
        <v>445</v>
      </c>
      <c r="F368" s="80">
        <v>5000000</v>
      </c>
    </row>
    <row r="369" spans="1:6" ht="51">
      <c r="A369" s="141"/>
      <c r="B369" s="141"/>
      <c r="C369" s="91" t="s">
        <v>202</v>
      </c>
      <c r="D369" s="60" t="s">
        <v>160</v>
      </c>
      <c r="E369" s="22" t="s">
        <v>446</v>
      </c>
      <c r="F369" s="80">
        <v>5000000</v>
      </c>
    </row>
    <row r="370" spans="1:6" ht="63.75">
      <c r="A370" s="142"/>
      <c r="B370" s="142"/>
      <c r="C370" s="91" t="s">
        <v>260</v>
      </c>
      <c r="D370" s="60" t="s">
        <v>160</v>
      </c>
      <c r="E370" s="22" t="s">
        <v>447</v>
      </c>
      <c r="F370" s="80">
        <v>1500000</v>
      </c>
    </row>
    <row r="371" spans="1:6">
      <c r="A371" s="26"/>
      <c r="B371" s="4"/>
      <c r="C371" s="4"/>
      <c r="D371" s="44"/>
      <c r="E371" s="5" t="s">
        <v>14</v>
      </c>
      <c r="F371" s="6">
        <f>SUM(F359:F370)</f>
        <v>77150000</v>
      </c>
    </row>
    <row r="372" spans="1:6" ht="12.75" customHeight="1">
      <c r="A372" s="135" t="s">
        <v>138</v>
      </c>
      <c r="B372" s="131" t="s">
        <v>139</v>
      </c>
      <c r="C372" s="91" t="s">
        <v>156</v>
      </c>
      <c r="D372" s="60" t="s">
        <v>160</v>
      </c>
      <c r="E372" s="28" t="s">
        <v>448</v>
      </c>
      <c r="F372" s="62">
        <v>160000</v>
      </c>
    </row>
    <row r="373" spans="1:6">
      <c r="A373" s="26"/>
      <c r="B373" s="4"/>
      <c r="C373" s="4"/>
      <c r="D373" s="44"/>
      <c r="E373" s="5" t="s">
        <v>14</v>
      </c>
      <c r="F373" s="6">
        <f>SUM(F372:F372)</f>
        <v>160000</v>
      </c>
    </row>
    <row r="374" spans="1:6" ht="38.25">
      <c r="A374" s="192" t="s">
        <v>21</v>
      </c>
      <c r="B374" s="153" t="s">
        <v>103</v>
      </c>
      <c r="C374" s="134" t="s">
        <v>193</v>
      </c>
      <c r="D374" s="60" t="s">
        <v>160</v>
      </c>
      <c r="E374" s="28" t="s">
        <v>449</v>
      </c>
      <c r="F374" s="62">
        <v>2500000</v>
      </c>
    </row>
    <row r="375" spans="1:6" ht="38.25">
      <c r="A375" s="193"/>
      <c r="B375" s="184"/>
      <c r="C375" s="59" t="s">
        <v>151</v>
      </c>
      <c r="D375" s="60" t="s">
        <v>160</v>
      </c>
      <c r="E375" s="28" t="s">
        <v>450</v>
      </c>
      <c r="F375" s="62">
        <v>150000</v>
      </c>
    </row>
    <row r="376" spans="1:6">
      <c r="A376" s="26"/>
      <c r="B376" s="4"/>
      <c r="C376" s="4"/>
      <c r="D376" s="44"/>
      <c r="E376" s="5" t="s">
        <v>14</v>
      </c>
      <c r="F376" s="6">
        <f>SUM(F374:F375)</f>
        <v>2650000</v>
      </c>
    </row>
    <row r="377" spans="1:6" ht="25.5" hidden="1">
      <c r="A377" s="101">
        <v>5.0199999999999996</v>
      </c>
      <c r="B377" s="102" t="s">
        <v>104</v>
      </c>
      <c r="C377" s="102"/>
      <c r="D377" s="103"/>
      <c r="E377" s="108"/>
      <c r="F377" s="111">
        <f>+F381+F384</f>
        <v>0</v>
      </c>
    </row>
    <row r="378" spans="1:6" hidden="1">
      <c r="A378" s="194" t="s">
        <v>141</v>
      </c>
      <c r="B378" s="153" t="s">
        <v>140</v>
      </c>
      <c r="C378" s="8"/>
      <c r="D378" s="43"/>
      <c r="E378" s="20"/>
      <c r="F378" s="7"/>
    </row>
    <row r="379" spans="1:6" hidden="1">
      <c r="A379" s="195"/>
      <c r="B379" s="154"/>
      <c r="C379" s="8"/>
      <c r="D379" s="43"/>
      <c r="E379" s="20"/>
      <c r="F379" s="7"/>
    </row>
    <row r="380" spans="1:6" hidden="1">
      <c r="A380" s="196"/>
      <c r="B380" s="184"/>
      <c r="C380" s="8"/>
      <c r="D380" s="43"/>
      <c r="E380" s="20"/>
      <c r="F380" s="7"/>
    </row>
    <row r="381" spans="1:6" hidden="1">
      <c r="A381" s="10"/>
      <c r="B381" s="11"/>
      <c r="C381" s="11"/>
      <c r="D381" s="51"/>
      <c r="E381" s="5" t="s">
        <v>14</v>
      </c>
      <c r="F381" s="6">
        <f>SUM(F378:F380)</f>
        <v>0</v>
      </c>
    </row>
    <row r="382" spans="1:6" hidden="1">
      <c r="A382" s="101">
        <v>5.99</v>
      </c>
      <c r="B382" s="102" t="s">
        <v>142</v>
      </c>
      <c r="C382" s="102"/>
      <c r="D382" s="103"/>
      <c r="E382" s="108"/>
      <c r="F382" s="111">
        <f>+F383</f>
        <v>0</v>
      </c>
    </row>
    <row r="383" spans="1:6" hidden="1">
      <c r="A383" s="95" t="s">
        <v>141</v>
      </c>
      <c r="B383" s="92" t="s">
        <v>143</v>
      </c>
      <c r="C383" s="8"/>
      <c r="D383" s="43"/>
      <c r="E383" s="20"/>
      <c r="F383" s="7"/>
    </row>
    <row r="384" spans="1:6" hidden="1">
      <c r="A384" s="10"/>
      <c r="B384" s="11"/>
      <c r="C384" s="11"/>
      <c r="D384" s="51"/>
      <c r="E384" s="5" t="s">
        <v>14</v>
      </c>
      <c r="F384" s="6">
        <f>SUM(F383:F383)</f>
        <v>0</v>
      </c>
    </row>
    <row r="385" spans="1:7">
      <c r="A385" s="38"/>
      <c r="B385" s="39"/>
      <c r="C385" s="39"/>
      <c r="D385" s="53"/>
      <c r="E385" s="40" t="s">
        <v>26</v>
      </c>
      <c r="F385" s="41">
        <f>+F14+F202+F338</f>
        <v>764321839.94000006</v>
      </c>
      <c r="G385" s="82"/>
    </row>
  </sheetData>
  <mergeCells count="93">
    <mergeCell ref="A325:A327"/>
    <mergeCell ref="B325:B327"/>
    <mergeCell ref="B374:B375"/>
    <mergeCell ref="A374:A375"/>
    <mergeCell ref="B378:B380"/>
    <mergeCell ref="A378:A380"/>
    <mergeCell ref="A347:A357"/>
    <mergeCell ref="B347:B357"/>
    <mergeCell ref="B342:B345"/>
    <mergeCell ref="A342:A345"/>
    <mergeCell ref="B329:B335"/>
    <mergeCell ref="B338:E338"/>
    <mergeCell ref="A20:A29"/>
    <mergeCell ref="B20:B29"/>
    <mergeCell ref="B227:B232"/>
    <mergeCell ref="A227:A232"/>
    <mergeCell ref="A237:A238"/>
    <mergeCell ref="B237:B238"/>
    <mergeCell ref="B96:B98"/>
    <mergeCell ref="A96:A98"/>
    <mergeCell ref="B79:B81"/>
    <mergeCell ref="A79:A81"/>
    <mergeCell ref="B150:B151"/>
    <mergeCell ref="A150:A151"/>
    <mergeCell ref="B166:B175"/>
    <mergeCell ref="A166:A175"/>
    <mergeCell ref="B318:B320"/>
    <mergeCell ref="B258:B259"/>
    <mergeCell ref="A258:A259"/>
    <mergeCell ref="B248:B254"/>
    <mergeCell ref="A248:A254"/>
    <mergeCell ref="A245:A246"/>
    <mergeCell ref="B264:B269"/>
    <mergeCell ref="A297:A308"/>
    <mergeCell ref="B310:B316"/>
    <mergeCell ref="B280:B290"/>
    <mergeCell ref="A280:A290"/>
    <mergeCell ref="A292:A295"/>
    <mergeCell ref="B297:B308"/>
    <mergeCell ref="A310:A316"/>
    <mergeCell ref="C11:C13"/>
    <mergeCell ref="D11:D13"/>
    <mergeCell ref="A329:A335"/>
    <mergeCell ref="A271:A277"/>
    <mergeCell ref="B177:B198"/>
    <mergeCell ref="B147:B148"/>
    <mergeCell ref="A177:A198"/>
    <mergeCell ref="B292:B295"/>
    <mergeCell ref="A264:A269"/>
    <mergeCell ref="B322:B323"/>
    <mergeCell ref="B271:B277"/>
    <mergeCell ref="A318:A320"/>
    <mergeCell ref="A322:A323"/>
    <mergeCell ref="A11:A13"/>
    <mergeCell ref="A83:A93"/>
    <mergeCell ref="B245:B246"/>
    <mergeCell ref="A8:F8"/>
    <mergeCell ref="B16:B17"/>
    <mergeCell ref="A209:A225"/>
    <mergeCell ref="B209:B225"/>
    <mergeCell ref="A153:A159"/>
    <mergeCell ref="B153:B159"/>
    <mergeCell ref="A139:A144"/>
    <mergeCell ref="B205:B207"/>
    <mergeCell ref="A16:A17"/>
    <mergeCell ref="A205:A207"/>
    <mergeCell ref="A31:A46"/>
    <mergeCell ref="A101:A137"/>
    <mergeCell ref="A163:A164"/>
    <mergeCell ref="B101:B137"/>
    <mergeCell ref="B163:B164"/>
    <mergeCell ref="B31:B46"/>
    <mergeCell ref="A2:F2"/>
    <mergeCell ref="A3:F3"/>
    <mergeCell ref="A4:F4"/>
    <mergeCell ref="A6:F6"/>
    <mergeCell ref="A7:F7"/>
    <mergeCell ref="F11:F13"/>
    <mergeCell ref="B359:B370"/>
    <mergeCell ref="A359:A370"/>
    <mergeCell ref="B48:B56"/>
    <mergeCell ref="A48:A56"/>
    <mergeCell ref="A147:A148"/>
    <mergeCell ref="A59:A67"/>
    <mergeCell ref="B59:B67"/>
    <mergeCell ref="B74:B75"/>
    <mergeCell ref="A74:A75"/>
    <mergeCell ref="B139:B144"/>
    <mergeCell ref="B11:B13"/>
    <mergeCell ref="B14:E14"/>
    <mergeCell ref="E11:E13"/>
    <mergeCell ref="B83:B93"/>
    <mergeCell ref="B202:E202"/>
  </mergeCells>
  <phoneticPr fontId="0" type="noConversion"/>
  <pageMargins left="0.64" right="0.75" top="0.28999999999999998" bottom="1" header="0" footer="0"/>
  <pageSetup scale="9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Hoja1</vt:lpstr>
    </vt:vector>
  </TitlesOfParts>
  <Company>Archivo Nacional de Costa Rica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dsanabria</dc:creator>
  <cp:lastModifiedBy>Catalina Zúñiga Porras</cp:lastModifiedBy>
  <cp:lastPrinted>2019-08-01T21:48:57Z</cp:lastPrinted>
  <dcterms:created xsi:type="dcterms:W3CDTF">2010-01-06T21:54:24Z</dcterms:created>
  <dcterms:modified xsi:type="dcterms:W3CDTF">2019-08-01T21:49:03Z</dcterms:modified>
</cp:coreProperties>
</file>