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9375" activeTab="0"/>
  </bookViews>
  <sheets>
    <sheet name="Hoja2" sheetId="1" r:id="rId1"/>
    <sheet name="Hoja1" sheetId="2" r:id="rId2"/>
  </sheets>
  <definedNames/>
  <calcPr fullCalcOnLoad="1"/>
</workbook>
</file>

<file path=xl/sharedStrings.xml><?xml version="1.0" encoding="utf-8"?>
<sst xmlns="http://schemas.openxmlformats.org/spreadsheetml/2006/main" count="1025" uniqueCount="430">
  <si>
    <t>1.08.08</t>
  </si>
  <si>
    <t>MATERIALES Y SUMINISTROS</t>
  </si>
  <si>
    <t xml:space="preserve">2 .01     </t>
  </si>
  <si>
    <t>PRODUCTOS QUÍMICOS Y CONEXOS</t>
  </si>
  <si>
    <t xml:space="preserve">2.01.99 </t>
  </si>
  <si>
    <t>Otros productos químicos</t>
  </si>
  <si>
    <t xml:space="preserve">2.02      </t>
  </si>
  <si>
    <t>ALIMENTOS Y PRODUCTOS AGROPECUARIOS</t>
  </si>
  <si>
    <t xml:space="preserve">2.02.02 </t>
  </si>
  <si>
    <t>Productos agroforestales</t>
  </si>
  <si>
    <t>Alimentos y bebidas</t>
  </si>
  <si>
    <t>JUNTA ADMINISTRATIVA DEL ARCHIVO NACIONAL</t>
  </si>
  <si>
    <t>OBJETO DEL GASTO</t>
  </si>
  <si>
    <t>MONTO</t>
  </si>
  <si>
    <t>subtotal</t>
  </si>
  <si>
    <t xml:space="preserve">1.04.04 </t>
  </si>
  <si>
    <t>Servicios en ciencias económicas y sociales</t>
  </si>
  <si>
    <t xml:space="preserve">1.04.05 </t>
  </si>
  <si>
    <t>Servicios de desarrollo de sistemas informáticos</t>
  </si>
  <si>
    <t xml:space="preserve">1.04.06 </t>
  </si>
  <si>
    <t>Servicios generales</t>
  </si>
  <si>
    <t>5.01.99</t>
  </si>
  <si>
    <t xml:space="preserve">2.01.04 </t>
  </si>
  <si>
    <t>Tintas, pinturas y diluyentes</t>
  </si>
  <si>
    <t xml:space="preserve">2.04.02 </t>
  </si>
  <si>
    <t>Repuestos y accesorios</t>
  </si>
  <si>
    <t>Total</t>
  </si>
  <si>
    <t xml:space="preserve">1.03      </t>
  </si>
  <si>
    <t>SERVICIOS COMERCIALES Y FINANCIEROS</t>
  </si>
  <si>
    <t xml:space="preserve">1.03.01 </t>
  </si>
  <si>
    <t>Información</t>
  </si>
  <si>
    <t xml:space="preserve">1.03.02 </t>
  </si>
  <si>
    <t>Publicidad y propaganda</t>
  </si>
  <si>
    <t>2.02.03</t>
  </si>
  <si>
    <t xml:space="preserve">1.03.04 </t>
  </si>
  <si>
    <t>Transporte de bienes</t>
  </si>
  <si>
    <t>Servicios de transferencia electrónica de información</t>
  </si>
  <si>
    <t xml:space="preserve">1.04      </t>
  </si>
  <si>
    <t>SERVICIOS DE GESTIÓN Y APOYO</t>
  </si>
  <si>
    <t xml:space="preserve">1.04.01 </t>
  </si>
  <si>
    <t>Servicios médicos y de laboratorio</t>
  </si>
  <si>
    <t xml:space="preserve">1.04.02 </t>
  </si>
  <si>
    <t>Servicios jurídicos</t>
  </si>
  <si>
    <t>Materiales y productos metálicos</t>
  </si>
  <si>
    <t xml:space="preserve">1.07.02 </t>
  </si>
  <si>
    <t>Actividades protocolarias y sociales</t>
  </si>
  <si>
    <t xml:space="preserve">2.03.05 </t>
  </si>
  <si>
    <t>Materiales y productos de vidrio</t>
  </si>
  <si>
    <t xml:space="preserve">2.03.06 </t>
  </si>
  <si>
    <t>Materiales y productos de plástico</t>
  </si>
  <si>
    <t xml:space="preserve">1.07      </t>
  </si>
  <si>
    <t xml:space="preserve">2.03.99 </t>
  </si>
  <si>
    <t>Otros materiales y productos de uso en la construcción</t>
  </si>
  <si>
    <t xml:space="preserve">2.04      </t>
  </si>
  <si>
    <t>HERRAMIENTAS, REPUESTOS Y ACCESORIOS</t>
  </si>
  <si>
    <t xml:space="preserve">2.04.01 </t>
  </si>
  <si>
    <t>Herramientas e instrumentos</t>
  </si>
  <si>
    <t>CAPACITACIÓN Y PROTOCOLO</t>
  </si>
  <si>
    <t xml:space="preserve">1.07.01 </t>
  </si>
  <si>
    <t>Actividades de capacitación</t>
  </si>
  <si>
    <t xml:space="preserve">2.03    </t>
  </si>
  <si>
    <t>MATERIALES Y PRODUCTOS DE USO EN LA  CONSTRUCCIÓN Y MANTENIMIENTO</t>
  </si>
  <si>
    <t xml:space="preserve">2.03.01 </t>
  </si>
  <si>
    <t xml:space="preserve">1.08      </t>
  </si>
  <si>
    <t>MANTENIMIENTO Y REPARACIÓN</t>
  </si>
  <si>
    <t xml:space="preserve">1.08.01 </t>
  </si>
  <si>
    <t>Mantenimiento de edificios y locales</t>
  </si>
  <si>
    <t>DIRECCIÓN GENERAL DEL ARCHIVO NACIONAL</t>
  </si>
  <si>
    <t>MINISTERIO DE CULTURA Y JUVENTUD</t>
  </si>
  <si>
    <t>Departamento Administrativo Financiero</t>
  </si>
  <si>
    <t>- Proveeduría Institucional -</t>
  </si>
  <si>
    <t>2.99.09</t>
  </si>
  <si>
    <t>SERVICIOS</t>
  </si>
  <si>
    <t>1.04.99</t>
  </si>
  <si>
    <t>Otros servicios de gestión y apoyo</t>
  </si>
  <si>
    <t>GASTOS DE VIAJE Y DE TRANSPORTE</t>
  </si>
  <si>
    <t xml:space="preserve">2.03.02 </t>
  </si>
  <si>
    <t>Materiales y productos minerales y asfálticos</t>
  </si>
  <si>
    <t xml:space="preserve">2.03.04 </t>
  </si>
  <si>
    <t>Materiales y productos eléctricos, telefónicos y de cómputo</t>
  </si>
  <si>
    <t xml:space="preserve">1.08.04 </t>
  </si>
  <si>
    <t>Mantenimiento y reparación de maquinaria y equipo de producción</t>
  </si>
  <si>
    <t xml:space="preserve">1.08.05 </t>
  </si>
  <si>
    <t>Mantenimiento y reparación de equipo de transporte</t>
  </si>
  <si>
    <t>Mantenimiento y reparación de equipo de cómputo y sistemas de información</t>
  </si>
  <si>
    <t>1.03.07</t>
  </si>
  <si>
    <t xml:space="preserve">1.05  </t>
  </si>
  <si>
    <t>Gastos en el exterior</t>
  </si>
  <si>
    <t xml:space="preserve">2.99      </t>
  </si>
  <si>
    <t>ÚTILES, MATERIALES Y SUMINISTROS DIVERSOS</t>
  </si>
  <si>
    <t xml:space="preserve">2.99.01 </t>
  </si>
  <si>
    <t>Útiles y materiales de oficina y cómputo</t>
  </si>
  <si>
    <t xml:space="preserve">1.03.03 </t>
  </si>
  <si>
    <t>Impresión, encuadernación y otros</t>
  </si>
  <si>
    <t xml:space="preserve">1.08.06 </t>
  </si>
  <si>
    <t>Mantenimiento y reparación de equipo de comunicación</t>
  </si>
  <si>
    <t xml:space="preserve">1.08.07 </t>
  </si>
  <si>
    <t>Mantenimiento y reparación de equipo y mobiliario de oficina</t>
  </si>
  <si>
    <t/>
  </si>
  <si>
    <t xml:space="preserve">1.01      </t>
  </si>
  <si>
    <t>ALQUILERES</t>
  </si>
  <si>
    <t xml:space="preserve">2.01.02 </t>
  </si>
  <si>
    <t>1.05.03</t>
  </si>
  <si>
    <t xml:space="preserve">2.99.02 </t>
  </si>
  <si>
    <t>Útiles y materiales médico, hospitalario y de investigación</t>
  </si>
  <si>
    <t xml:space="preserve">2.99.03 </t>
  </si>
  <si>
    <t>Productos de papel, cartón e impresos</t>
  </si>
  <si>
    <t>Maquinaria y equipo diverso</t>
  </si>
  <si>
    <t>CONSTRUCCIONES, ADICIONES Y MEJORAS</t>
  </si>
  <si>
    <t xml:space="preserve">5.02.01 </t>
  </si>
  <si>
    <t>Edificios</t>
  </si>
  <si>
    <t xml:space="preserve">  </t>
  </si>
  <si>
    <t xml:space="preserve">2.99.04 </t>
  </si>
  <si>
    <t>Textiles y vestuario</t>
  </si>
  <si>
    <t xml:space="preserve">2.99.05 </t>
  </si>
  <si>
    <t>Útiles y materiales de limpieza</t>
  </si>
  <si>
    <t xml:space="preserve">2.99.06 </t>
  </si>
  <si>
    <t>Útiles y materiales de resguardo y seguridad</t>
  </si>
  <si>
    <t xml:space="preserve">2.99.07 </t>
  </si>
  <si>
    <t>Útiles y materiales de cocina y comedor</t>
  </si>
  <si>
    <t>Otros útiles, materiales y suministros</t>
  </si>
  <si>
    <t>BIENES DURADEROS</t>
  </si>
  <si>
    <t xml:space="preserve">5.01     </t>
  </si>
  <si>
    <t xml:space="preserve"> MAQUINARIA, EQUIPO Y MOBILIARIO</t>
  </si>
  <si>
    <t xml:space="preserve">5.01.02 </t>
  </si>
  <si>
    <t>Equipo de transporte</t>
  </si>
  <si>
    <t xml:space="preserve">5.01.03 </t>
  </si>
  <si>
    <t>Equipo de comunicación</t>
  </si>
  <si>
    <t>DG</t>
  </si>
  <si>
    <t>1.03.01</t>
  </si>
  <si>
    <t>Para pautar con el SINART, S.A. de acuerdo con el inciso C. artículo 19 de la Ley 8346.//</t>
  </si>
  <si>
    <t xml:space="preserve">Comunicados en prensa escrita, televisiva y radial: </t>
  </si>
  <si>
    <t>Aviso para alguna actividad programada por la Unidad de Proyección Institucional (Avisos tamaño 3 x 3) Prog 1</t>
  </si>
  <si>
    <t>Aviso sobre la presentación de la Publicaciones del AN (Aviso tamaño 3 x 3) Prog 1</t>
  </si>
  <si>
    <t>Aviso de cierre de la institución a fin de año (Aviso tamaño 3 x 3) Prog 3</t>
  </si>
  <si>
    <t>Para la impresión de un cuadernillo con temas por definir.</t>
  </si>
  <si>
    <t xml:space="preserve">Para la impresión de la RAN 2015. </t>
  </si>
  <si>
    <t>DAF</t>
  </si>
  <si>
    <t>DAH</t>
  </si>
  <si>
    <t>DAN</t>
  </si>
  <si>
    <t>XXVII Congreso Archivístico Nacional</t>
  </si>
  <si>
    <t xml:space="preserve">Dos tiquetes aéreos </t>
  </si>
  <si>
    <t xml:space="preserve">Viáticos de conferencistas internacionales </t>
  </si>
  <si>
    <t>Hospedaje conferencistas internacionales</t>
  </si>
  <si>
    <t>Catering y otros servicios</t>
  </si>
  <si>
    <t xml:space="preserve">Carpetas </t>
  </si>
  <si>
    <t>Obsequios a expositores</t>
  </si>
  <si>
    <t>Papelería y bolígrafos</t>
  </si>
  <si>
    <t>Imprevistos</t>
  </si>
  <si>
    <t>Actividad cultural para celebrar el mes de la patria</t>
  </si>
  <si>
    <t>Celebración del Día Internacional de los Archivos</t>
  </si>
  <si>
    <t>Otras actividades protocolarias y sociales relacionadas con donaciones de documentos, conferencias de prensa, mesas redondas</t>
  </si>
  <si>
    <t xml:space="preserve">Reparaciones menores en el edificio (paredes, techos, pisos, barandas, portón eléctrico, etc.) </t>
  </si>
  <si>
    <t>CON</t>
  </si>
  <si>
    <t xml:space="preserve">Pago del contrato de recarga de extintores de toda la institución, para mantener al día su funcionamiento y operación en caso de emergencia.                         </t>
  </si>
  <si>
    <t xml:space="preserve">Provisión para mantenimiento correctivo de equipos </t>
  </si>
  <si>
    <t xml:space="preserve">Mantenimiento de la planta y subestación eléctrica </t>
  </si>
  <si>
    <t xml:space="preserve">Mantenimiento del sistema de bombeo de agua potable </t>
  </si>
  <si>
    <t xml:space="preserve">Mantenimiento de la bomba contra incendios </t>
  </si>
  <si>
    <t xml:space="preserve">Mantenimiento de equipo de jardinería </t>
  </si>
  <si>
    <t xml:space="preserve">Mantenimiento de montacargas del Departamento de Conservación  </t>
  </si>
  <si>
    <t xml:space="preserve">Mantenimiento de elevador del núcleo central </t>
  </si>
  <si>
    <t>Servicios Generales Mantenimiento y reparación de los equipos móviles de la institución</t>
  </si>
  <si>
    <t>DSAE</t>
  </si>
  <si>
    <t>Mantenimiento y reparación del equipo y mobiliario de oficina en general, (fotocopiadoras, máquinas de escribir, escritorios, sillas). Prog 3</t>
  </si>
  <si>
    <t>Mantenimiento de fotocopiadora</t>
  </si>
  <si>
    <t>Sistema de información, asesoría técnica en Isis</t>
  </si>
  <si>
    <t>Mantenimiento impresora láser</t>
  </si>
  <si>
    <t>Compra de 50 horas de soporte técnico para sistema BOS</t>
  </si>
  <si>
    <t>Renovación de contrato anual de soporte remoto del sistema BOS</t>
  </si>
  <si>
    <t>Mantenimiento y reparación de otros equipos</t>
  </si>
  <si>
    <t>Calibración de esfigmomanómetros</t>
  </si>
  <si>
    <t>Comisión Institucional sobre Accesibilidad y Discapacidad:</t>
  </si>
  <si>
    <t>Tóner para impresora láser para impresión de informes, cartas, reportes, reproducciones y otros (4 tóner)</t>
  </si>
  <si>
    <t>Suscripción anual al periódico La República</t>
  </si>
  <si>
    <t>30 archivadores de cartón para ordenar reproducciones y notas marginales, índices no acreditados</t>
  </si>
  <si>
    <t>Sobres de manila para secuestro y préstamo de tomos y correspondencia (10 paquetes)</t>
  </si>
  <si>
    <t>50 cuadernos para controles</t>
  </si>
  <si>
    <t>Calendarios de índices</t>
  </si>
  <si>
    <t>Pago de compra de 400 metros de army verde olivo, para la encuadernación de tomos de protocolo notarial</t>
  </si>
  <si>
    <t>5.01.04</t>
  </si>
  <si>
    <t>5.01.05</t>
  </si>
  <si>
    <t>Equipo y programas de cómputo</t>
  </si>
  <si>
    <t>1.03.02</t>
  </si>
  <si>
    <t>Impresión de 50 mil boletas de préstamo de documentos en la Sala de Consulta e Investigación,  y formularios de la Biblioteca</t>
  </si>
  <si>
    <t>Impresión de etiquetas para expedientes de índices del trienio 2016-2018</t>
  </si>
  <si>
    <t xml:space="preserve">Confección de facturas para la venta de bienes y servicios de la institución </t>
  </si>
  <si>
    <t xml:space="preserve">Costo del tiquete aéreo para asistir a la reunión anual del Comité Intergubernamental del Programa ADAI </t>
  </si>
  <si>
    <t>Costo del tiquete aéreo para asistir a evento convocado por la ALA o CIA</t>
  </si>
  <si>
    <t>Comité Institucional de Emergencias</t>
  </si>
  <si>
    <t xml:space="preserve">Compra de medicamentos </t>
  </si>
  <si>
    <t>Unidad Médica</t>
  </si>
  <si>
    <t>Compra de medicamentos varios</t>
  </si>
  <si>
    <t>Compra de tanque de oxígeno de 20 litros para soporte ventilatorio</t>
  </si>
  <si>
    <t>Compra de productos químicos para limpieza de baños de la institución</t>
  </si>
  <si>
    <t>Compra de productos para jardinería en la institución</t>
  </si>
  <si>
    <t xml:space="preserve">Compra de suministros químicos para la restauración, desinfección y desinsectación de documentos históricos.  </t>
  </si>
  <si>
    <t>Adquisición de 5 sacos de cemento, 4 sacos de concremix, 4 pegamix y 5 bondex para reparación aceras, 5 fragua, cajas de registro, pegar cerámica en los edificios,  materiales necesarios en el mantenimiento preventivo y correctivo de la institución</t>
  </si>
  <si>
    <t xml:space="preserve">Compra de luminarias ahorrativas de acuerdo al Plan de Eficiencia Energética, para continuar con el proceso de  sustitución de las luminarias de los edificios de la I y II etapa por lámparas que reduzcan el consumo eléctrico </t>
  </si>
  <si>
    <t xml:space="preserve">Adquisición de cables eléctricos y telefónicos, tomacorrientes, uniones, breakers, y otros materiales requeridos en el mantenimiento del sistema eléctrico y telefónico de la institución </t>
  </si>
  <si>
    <t>Compra de 2 metros de teflón para los trabajos de restauración</t>
  </si>
  <si>
    <t>2 tubos fluorescentes o bombillos para microfilmadora Minolta y MRD-2, así como para fotografía y lectores de microfilmación</t>
  </si>
  <si>
    <t xml:space="preserve">Cables conectores diversos </t>
  </si>
  <si>
    <t>Adquisición de vidrios para reponer algún vidrio quebrado en la institución</t>
  </si>
  <si>
    <t xml:space="preserve">Compra de accesorios de PVC para reparación de tuberías y accesorios para reparación de lavatorios y servicios sanitarios </t>
  </si>
  <si>
    <t xml:space="preserve">Compra de maceteros plásticos para jardinería </t>
  </si>
  <si>
    <t>Compra de instrumentos y herramientas para los trabajos que diariamente se realizan en las áreas de restauración y encuadernación</t>
  </si>
  <si>
    <t>Repuestos en general para los equipos y electrodomésticos con que cuentan las unidades de la Dirección General y la Junta Administrativa</t>
  </si>
  <si>
    <t>8 pares de filtros</t>
  </si>
  <si>
    <t xml:space="preserve">Adquisición de baterías, repuestos varios para equipos móviles y fijos </t>
  </si>
  <si>
    <t>Comité Institucional de Emergencias:</t>
  </si>
  <si>
    <t xml:space="preserve">Compra de franela y paños para limpieza </t>
  </si>
  <si>
    <t>Pago de compra de 50 carruchas de hilo cáñamo</t>
  </si>
  <si>
    <t>3 metros de malla transparente nylon N° 55</t>
  </si>
  <si>
    <t>6 carruchas de hilo nylon de 0.80 milímetros</t>
  </si>
  <si>
    <t xml:space="preserve">40 metros de franela para limpieza de estanterías, contenedores y documentos </t>
  </si>
  <si>
    <t xml:space="preserve">Compra de 2 basureros </t>
  </si>
  <si>
    <t xml:space="preserve">Compra de bolsas para basura grandes y de jardín, jabón líquido para manos, desinfectante, pledge, escobas, mechas, jabón lavaplatos, jabón en polvo (artículos para toda la institución)  </t>
  </si>
  <si>
    <t>2 máscaras respiradores para uso del personal del departamento</t>
  </si>
  <si>
    <t>Adquisición de Guantes, mangas, anteojos</t>
  </si>
  <si>
    <t xml:space="preserve">Para impresión del catálogo de la exposición documental </t>
  </si>
  <si>
    <t xml:space="preserve">                                                                                                                                                                                                      </t>
  </si>
  <si>
    <t>Sustitución de tapas sanitarias</t>
  </si>
  <si>
    <t>DEPTO</t>
  </si>
  <si>
    <t>FUENTE</t>
  </si>
  <si>
    <t>01</t>
  </si>
  <si>
    <t>02</t>
  </si>
  <si>
    <t>SUBP</t>
  </si>
  <si>
    <t>DESCRIPCIÓN</t>
  </si>
  <si>
    <t>PROGRAMA DE ADQUISICIONES 2016</t>
  </si>
  <si>
    <t xml:space="preserve">Para publicación de acuerdos de viaje y nombramientos de miembros de la JAAN, Así como publicación de nuevos Reglamentos del Archivo Nacional </t>
  </si>
  <si>
    <t>Publicación en el Diario Oficial La Gaceta de la Norma Nacional de Descripción Archivística y las normas que establezca la Comisión Nacional de Selección y Eliminación de Documentos.</t>
  </si>
  <si>
    <t>Recursos Humanos: Publicación nombramientos en propiedad  Proveeduría: Pago de publicaciones  de licitaciones y trámites de contrataciones administrativas que lo requieran.</t>
  </si>
  <si>
    <t>Publicación del aviso del XXVIII  Congreso y de un mensaje de felicitación a los archivitas del país en su día (Aviso tamaño 3 x 3) Prog 2</t>
  </si>
  <si>
    <t xml:space="preserve">Para la impresión del Cuadernillo de la Memoria del Congreso 2015. </t>
  </si>
  <si>
    <t xml:space="preserve">Para continuar con el contrato de digitalización de tomos de Protocolos Notariales </t>
  </si>
  <si>
    <t xml:space="preserve">Digitalización de fotografías y negativos colección general del DAH </t>
  </si>
  <si>
    <t>Digitalización rollos de microfilm</t>
  </si>
  <si>
    <t>Para la contratación de servicios jurídicos externos que permitan apoyar las decisiones de la administración en aquellas situaciones complejas de contratación administrativa, entre otros.</t>
  </si>
  <si>
    <t>Estudio de cargas laborales para el Archivo Nacional.</t>
  </si>
  <si>
    <t>DTI</t>
  </si>
  <si>
    <t>Desarrollar e implementar un Sitio Web Institucional</t>
  </si>
  <si>
    <t xml:space="preserve"> Desarrollar e implementar un aplicativo Web para la consulta de documentos audiovisuales (video, y audio) </t>
  </si>
  <si>
    <t>Nuevas conexiones de red para los dispositivos</t>
  </si>
  <si>
    <t>Pago de confección de llaves</t>
  </si>
  <si>
    <t xml:space="preserve">Pago de los servicios de seguridad y vigilancia del edificio (I, II y III Etapas).  El cálculo Incluye los reajustes de precios del I y II semestre del 2016 </t>
  </si>
  <si>
    <t xml:space="preserve">Pago del servicio de limpieza del edificio.   El cálculo incluye el reajuste de precios del I y II semestre del 2016 </t>
  </si>
  <si>
    <t>Revisar, ordenar y describir los expedientes de índices notariales del periodo 2013-2015  financiados por el Programa de Ayudas para el Desarrollo de Archivos Iberoamericanos (ADAI).</t>
  </si>
  <si>
    <t>Cuantificación en metros lineales y definición de fechas extremas de series documentales declaradas de valor científico-cultural por la Comisión de Selección y Eliminación de Documentos de 1991-2007 (2a fase) financiados por el Programa de Ayudas para el Desarrollo de Archivos Iberoamericanos (ADAI).</t>
  </si>
  <si>
    <t>Museografía exposición documental. Con el fin de difundir el patrimonio documental de Costa Rica.</t>
  </si>
  <si>
    <t xml:space="preserve">Diseño (afiche, baner para redes sociales y sitio web, y post para redes sociales, foto de perfil) para estas actividades: Congreso, Día Internacional de los Archivos, Celebración de la Independencia, Inauguración exposición.  </t>
  </si>
  <si>
    <t>Pago del contrato de fumigación de fin de año de las instalaciones del Archivo Nacional</t>
  </si>
  <si>
    <t xml:space="preserve">Traducción de documentos para presentar candidatura al programa Memoria del Mundo </t>
  </si>
  <si>
    <t xml:space="preserve">Contratación de servicios profesionales en bibliotecología </t>
  </si>
  <si>
    <t xml:space="preserve">Contratación pruebas de laboratorio a piezas estantería compacta </t>
  </si>
  <si>
    <t>Digitación de registros de índices del trienio 1995/1997.</t>
  </si>
  <si>
    <t xml:space="preserve">2 Cursos de Administración de Archivos de gestión. (Cupo 25 personas c/ curso por 5 días c/curso ) </t>
  </si>
  <si>
    <t>Curso Taller de conservación preventiva de documentos. (Cupo 10 personas, por 5 días, brindando un refrigerio en la mañana y otro en la tarde)</t>
  </si>
  <si>
    <t xml:space="preserve">Taller de orientación y capacitación para cumplimentar la guía de chequeo para auditorías archivísticas (cupo 20 personas por 2 días). </t>
  </si>
  <si>
    <t xml:space="preserve">Curso Descripción y clasificación de documentos. Se calcula aproximadamente de 5 días y 25 participantes) </t>
  </si>
  <si>
    <t xml:space="preserve">Gestión de documento electrónico y digitalización Se calcula aproximadamente de 5 días  y 25 participantes) </t>
  </si>
  <si>
    <t>Curso Expedientes Administrativos.  Se calcula 25 participantes, 3 días</t>
  </si>
  <si>
    <t xml:space="preserve">Curso descripción y clasificación de documentos. Se calcula aproximadamente de 5 días y 25 participantes) </t>
  </si>
  <si>
    <t xml:space="preserve">Previsión general para actividades de actualización profesional en las competencias técnicas del personal de la Dirección General </t>
  </si>
  <si>
    <t xml:space="preserve">Comité Institucional  sobre Accesibilidad y Discapacidad: para facilitar charlas y capacitaciones en propuesta en el plan de la CIAD </t>
  </si>
  <si>
    <t>Comité Institucional de Emergencias: Contratar cursos de capacitación para 20 miembros del Comité y Brigadas en RCP auxilios</t>
  </si>
  <si>
    <t>Para reforzar los conocimientos  de personal del departamento.</t>
  </si>
  <si>
    <t xml:space="preserve">Capacitaciones para reforzar conocimientos en el área de Archivo Notarial. </t>
  </si>
  <si>
    <t>Capacitación para el personal del DSAE de acuerdo con el plan de capacitación que se defina en el año 2016.</t>
  </si>
  <si>
    <t>Para reforzar los conocimientos en de los funcionarios del departamento.</t>
  </si>
  <si>
    <t>Capacitación a personal del Depto. de Tecnologías de la Informació, VMWare</t>
  </si>
  <si>
    <t xml:space="preserve">Servicio de almuerzo y otros para miembros de la Junta Administrativa, costo ¢65.000 * 48 sesiones </t>
  </si>
  <si>
    <t xml:space="preserve">Presentación de las publicaciones del AN: </t>
  </si>
  <si>
    <t>Inauguración de exposición documental</t>
  </si>
  <si>
    <t>Contratación de servicios  para la construcción de obras propuestas por la Comisión Institucional sobre Accesibilidad y Discapacidad la cuales son: borde de muro, baranda y rótulos para cumplir con los estándares de accesibilidad estipulados en la Ley 7600 y legislación conexa.</t>
  </si>
  <si>
    <t>Mantenimiento y reparación del sistema de circuito cerrado de televisión, actualización del sistema de analógico a digital</t>
  </si>
  <si>
    <t>Mantenimiento y reparación de la central telefónica, actualización del software</t>
  </si>
  <si>
    <t xml:space="preserve">Reparación de  mobiliario de oficina </t>
  </si>
  <si>
    <t>Mantenimiento de relojes marcadores , visores, y fax  y fotocopiadora</t>
  </si>
  <si>
    <t>Mantenimiento del sistema de aires acondicionados y extractores</t>
  </si>
  <si>
    <t xml:space="preserve">Panel de control de temperatura y humedad centralizado del sistema de aires acondicionados de los 6 depósitos de Archivo Histórico </t>
  </si>
  <si>
    <t>Servicio de mantenimiento y reparación de mobiliario y equipo del DSAE, principalmente el equipo de fotocopiado.</t>
  </si>
  <si>
    <t>Contrato de mantenimiento preventivo y correctivo para equipo de cómputo y sistema de información</t>
  </si>
  <si>
    <t>Mantenimiento de equipo de impresora y escáner</t>
  </si>
  <si>
    <t>Contrato de mantenimiento preventivo y correctivo para impresora láser</t>
  </si>
  <si>
    <t xml:space="preserve">DAH </t>
  </si>
  <si>
    <t>Mantenimiento escáner</t>
  </si>
  <si>
    <t>Servicios de mantenimiento y reparación del equipo de cómputo del DSAE.</t>
  </si>
  <si>
    <t xml:space="preserve">Contrato de soporte en servicios especializados en Data Protector </t>
  </si>
  <si>
    <t xml:space="preserve">Switch del Core principal, Cableado de fibra óptica, servidores G8, actualización de licencias entre otros </t>
  </si>
  <si>
    <t xml:space="preserve">Actualización de la licencia para la seguridad perimetral </t>
  </si>
  <si>
    <t xml:space="preserve">Licencia de Antivirus </t>
  </si>
  <si>
    <t>Contrato de mantenimiento de servidores y VMWARE</t>
  </si>
  <si>
    <t xml:space="preserve">Mantenimiento de impresoras láser </t>
  </si>
  <si>
    <t xml:space="preserve">Mantenimiento de 2 UPC de alta disponibilidad eléctrica </t>
  </si>
  <si>
    <t xml:space="preserve">Adquisición y licenciamiento del software de Adobe </t>
  </si>
  <si>
    <t>Servicio mantenimiento calibración y ajuste de la balanza mecánica de uso médico</t>
  </si>
  <si>
    <t>Compra de repuestos para equipo diagnóstico</t>
  </si>
  <si>
    <t>1.08.99</t>
  </si>
  <si>
    <t>Pago de 10 servicios de mantenimiento preventivo de la maquinaria de restauración, encuadernación, fotocopiadora y equipo de microfilm, así como los lentes, cámaras fotográficas y equipo de grabación.</t>
  </si>
  <si>
    <t>Unidad Financiero Contable</t>
  </si>
  <si>
    <t xml:space="preserve">Compra de 4 botellas medianas de alcohol en gel </t>
  </si>
  <si>
    <t xml:space="preserve">Compra de 10 galones de alcohol isopropílico, para las restauraciones y procesos de limpieza de documentos, contenedores y estanterías.  </t>
  </si>
  <si>
    <t>Compra de 10 tóner para impresora laser para utilizar en el área de reproducciones microfilmación y digitalización.</t>
  </si>
  <si>
    <t xml:space="preserve">Toner impresoras, fotocopiadoras y sellos.
</t>
  </si>
  <si>
    <t>7 tóner para impresora láser Jet P3010</t>
  </si>
  <si>
    <t xml:space="preserve">5 tóner fotocopiadora Kónica Minolta TN-414 </t>
  </si>
  <si>
    <t>4 tóner para impresora HP M1212</t>
  </si>
  <si>
    <t>Compra de tinta para 2 impresoras de inyección de tinta (cartuchos de color negro, amarillo, celeste y rosado)</t>
  </si>
  <si>
    <t>Tinta para sellos</t>
  </si>
  <si>
    <t>6 tóner fotocopiadora</t>
  </si>
  <si>
    <t>12 rollos de película para fax</t>
  </si>
  <si>
    <t>Cartuchos de tinta para Epson C110 (15 unidades de cada color cian, magenta, y amarillo y 20 unidades de color negro)</t>
  </si>
  <si>
    <t>Tóner original para fotocopiadora láser</t>
  </si>
  <si>
    <t>Tóner original para la impresora láser</t>
  </si>
  <si>
    <t>Cartuchos de tinta para impresora Epson TX-620 (8 unidades de cada color cian, magenta, y amarillo y 12 unidades de color negro.</t>
  </si>
  <si>
    <t>Tóner y tinas para las impresoras para las diferentes unidades del departamento</t>
  </si>
  <si>
    <t xml:space="preserve">Adquisición de pinturas y otros productos complementarios para trabajos de mantenimiento del edificio  </t>
  </si>
  <si>
    <t>Compra de 24 cartuchos de tintas marca Epson T-22 de las impresoras del departamento</t>
  </si>
  <si>
    <t>1 cilindro de tinta para impresora láser</t>
  </si>
  <si>
    <t>2 botellitas de tinta para almohadilla color azul cada una), para la gestión de documentos del departamento</t>
  </si>
  <si>
    <t xml:space="preserve">6 cuartos de galón de pintura acrílica en agua, diferentes colores </t>
  </si>
  <si>
    <t xml:space="preserve">6 cilindros de pintura spray de diferentes colores para las exposiciones documentales temporales e itinerantes                                                                                                                                                      </t>
  </si>
  <si>
    <t>12 tóner de impresora para uso del departamento</t>
  </si>
  <si>
    <t>Compra de 8 paquetes de polvo cáustico para encuadernación de documentos</t>
  </si>
  <si>
    <t>Compra de plantas para la institución</t>
  </si>
  <si>
    <t>Compra de Refrigerios, crema, café, azúcar y té para las sesiones programadas de la Comisión Nacional de Selección y Eliminación de Documentos (CNSED); Comisión para la redacción de una norma nacional de descripción, Comisión con el Poder Judicial,  y otras a cargo del departamento.</t>
  </si>
  <si>
    <t xml:space="preserve">Para adquirir alimentos no perecederos para los servicios de alimentación que brinda la Dirección General en sus actividades archivísticas, culturales y recreativas (café, té, refrescos, azúcar, crema, entre otros). </t>
  </si>
  <si>
    <t xml:space="preserve">Refrigerios para cubrir los gastos relativos, atención de invitados  y participantes a las capacitaciones </t>
  </si>
  <si>
    <t>Materiales varios, rótulos preventivos, reparaciones menores y mantenimiento de edificios</t>
  </si>
  <si>
    <t>Para compra de accesorios eléctricos,  luces decorativas y extensiones para la decoración navideña.</t>
  </si>
  <si>
    <t xml:space="preserve">Adquisición de herramientas (taladro, caladora, pistola de baja para pintar) para el mantenimiento preventivo y correctivo de la institución </t>
  </si>
  <si>
    <t xml:space="preserve">1 tambor de imagen para impresora láser </t>
  </si>
  <si>
    <t>1 tambor de imagen para impresora láser 4000</t>
  </si>
  <si>
    <t xml:space="preserve">1 tambor de imagen para impresora láser HP </t>
  </si>
  <si>
    <t>1 unidad de fusión para fotocopiadora</t>
  </si>
  <si>
    <t>Baterías alcalinas recargables AAA para grabadoras digitales</t>
  </si>
  <si>
    <t>1 tambor de imagen para impresora láser</t>
  </si>
  <si>
    <t>1 tambor para fotocopiadora</t>
  </si>
  <si>
    <t>Compra de repuestos y accesorios de los equipos del departamento</t>
  </si>
  <si>
    <t>Cajas de pre filtros para partículas de polvo 3M de 10 unidades cada uno, para el uso de los respiradores de los funcionarios del DSAE</t>
  </si>
  <si>
    <t>Repuestos para  Impresoras  y fotocopiadoras</t>
  </si>
  <si>
    <t>Repuestos y sustituir los dispositivos periféricos de las computadoras que tiene el Archivo Nacional</t>
  </si>
  <si>
    <t xml:space="preserve">Repuestos de impresoras y fotocopiadoras </t>
  </si>
  <si>
    <t xml:space="preserve">Otros repuestos de equipos especializados no contemplados en los contratos </t>
  </si>
  <si>
    <t>Pago de compra de repuestos de emergencia para todos los equipos y maquinaria del departamento, entre ellos, microfilmadoras, visores, insertadores, duplicadores, reveladoras, cámaras fotográficas, máquina de escribir electrónica, refiladoras, etc. y 20 listones para guillotina eléctrica</t>
  </si>
  <si>
    <t xml:space="preserve">Pago de compra de 35 galones de cola blanca y 1 de cola roja , todos para los trabajos de encuadernación de tomos de protocolo notarial y confección de contenedores; 12 cintas para la máquina de escribir electrónica para rotular microjackets de tomos de protocolo notarial,) y 1 carrucha de cinta de doble contacto de 1 pulgada de ancho para montaje de exposiciones  </t>
  </si>
  <si>
    <t>Compra de  cintas de respaldos,  las cuales son un medio externo para garantizar los datos generados en la institución</t>
  </si>
  <si>
    <t xml:space="preserve">10 almohadillas para sellos automáticos, 14 borrador goma blanca para lápiz, 2 borrador para máquina de escribir Brothers ML 300, 20 cinta adhesiva, 18 cinta Epson FX 890, 2 cinta para máquina de escribir Brother ML 300, 60 clip de colores, 20 clip mariposa n.º 2, 6 corrector líquido, 5 disco compacto CD x10, 20 disco DVD blanco x 10, 8 fastener caja 50 unid plásticas, 1 foliador automático, 5 goma liquida 250g, 1 grapadora metálica, 23 grapas, 10 humedecedor dedos en gel, 13 lapicero azul, 10 lapicero negro, lápiz x 12, 12 resaltador, 2 saca grapa.
</t>
  </si>
  <si>
    <t xml:space="preserve">Lápices , lápices 6b,9, lapiceros (90 negros, 90 azules) , caja de grapas 26/6" , caja de grapas 23/20", marcadores (negro y azul permanente), marcadores permanente punta fina OPH-CD 421-F con borrador para tratamiento de fotografías , plumas blancas Mirae Kaiser Korea para tratamiento de fotografías , marcadores azul de pizarra , resaltador amarillo , caja de clips de colores, , cintas adhesivas Scoth, transparente de 12x33 mm , cinta adhesiva para reforzar cajas , caja de DVD                                                                                                 </t>
  </si>
  <si>
    <t>Correctores , gomeros (líquida) , cajas de prensas para folder, almohadillas para sellos, humedecedor de dedos, copa con esponja, dispensador de clips con imán , dispensador de cinta adhesiva , ligas de hule , masking tape 2" blanco, sacagrapas metálico con agarradera plástica, separador metálico de libros , rollo de plástico adhesivo , álbum Print File ARC-S para hojas de archivo serie s , fundas Print File para archivo de 6 fotos 4x6" , fundas Print file para archivo de 6 fotos 8x10", fundas Print File para archivo de 7 tiras de 5 cuadros de película 35 mm , borrador goma grande para borrar lápiz , tajador para escritorio , tijera mango plástico</t>
  </si>
  <si>
    <t>Lapiceros 40 cajas, lápices para funcionarios y atención al público), goma (10 unidades), almohadillas para sellos automáticos de todo el Departamento), grapas (estándar e industriales) (25 cajas),  10 engrapadora ,  clips (pequeños, grandes y tipo mariposa 44 cajas), 20 borradores, 100 marcadores y resaltadores (punta fina, gruesa y acrílicos), 20 cinta reloj marcador, 4 numeradores, 10 corrector en lápiz,  50 humedecedores de dedos, 4 sacapuntas eléctricos, 6 perforadoras industriales, 5 perforadoras medianas, 25 cinta adhesiva (gruesa y tamaño normal utilizada para secuestros y correspondencia en general), 10 dispensador de clips,  50 cajas prensas, notas post it y banderitas de colores, 20 masking tape 1''5', 15 sellos en general, 50 divisores para expedientes de índices, 10 copas con esponja.</t>
  </si>
  <si>
    <t>Lapiceros 40 cajas, lápices para funcionarios y atención al público), goma (10 unidades), almohadillas para sellos automáticos de todo el Departamento), grapas (estándar e industriales) (25 cajas),  10 engrapadora,  clips (pequeños, grandes y tipo mariposa 44 cajas), 20 borradores, 100 marcadores y resaltadores (punta fina, gruesa y acrílicos), 20 cinta reloj marcador, 4 numeradores, 10 corrector en lápiz,  50 humedecedores de dedos, 4 sacapuntas eléctricos, 6 perforadoras industriales, 5 perforadoras medianas, 25 cinta adhesiva (gruesa y tamaño normal utilizada para secuestros y correspondencia en general), 10 dispensador de clips,  50 cajas prensas, notas post it y banderitas de colores, 20 masking tape 1''5', 15 sellos en general, 50 divisores para expedientes de índices, 10 copas con esponja.</t>
  </si>
  <si>
    <t xml:space="preserve">Financiero Contable: carpeta plástica con subdivisiones para para guardar timbres,  5 cintas para impresora Epson FX-890,  2 cajas de lapiceros, 3 cajas de lápices, 6 borradores, 5 gomeros, 10 rollos cinta adhesiva transparente, 3 cajas de prensas plásticas para fólder, 10 cintas impresoras para sumadora
Recursos Humanos: 2 cajas de Lapiceros, 3 cajas de lápices, 6 borradores, 5 gomeros, 10 rollos cinta adhesiva transparente,  foliadores para expedientes
Unidad Médica: 1 caja de lapiceros, 1 caja de lápices, 2 borradores, 1 gomero
2 rollos cinta adhesiva transparente,  1 caja de prensas plásticas para fólder,  6 cajas de prensas plásticas para fólder, 2 cinta para impresora de color de carnet CD 800 marca Datacard, 3 cajas de carpetas de cartón colgantes
</t>
  </si>
  <si>
    <t xml:space="preserve">Archivo Central: 1 caja de lápices, 1 corrector de papel líquido, 2 paquetes fundas para fotografías de 4x6(1) y 8x6 (1), 1 paquete de fundas para negativos,  3 álbumes de fotografía 
Servicios Generales: discos compactos y DVD para respaldos de videos de cámaras CCTV. 2 cajas de lapiceros. 3 cajas de lápices, 6 borradores,  5 gomeros,  10 rollos cinta adhesiva transparente, 3 cajas de prensas plásticas para fólder, 1 papelera,  10 masking tape de 1,5 cm ancho. 
Proveeduría: 3 cintas Epson FX 2190, 1 caja de cd etiquetas autoadhesivas, fasteners plásticos, 6 cajas de lapiceros, 6 cajas de lápices ¢6,900, 1 perforadora dos huecos, 1 sacagrapas   
Jefatura y secretaría: 30 resaltadores fosforescentes, 15 reglas plásticas, 2 numeradores automáticos, 12 marcadores de pizarra (negro, azul, rojo), 50 cajas de clips de colores, 20 paquetes de post it, 5 etiquetas para expedientes, 4 humedecedores de dedos, 10 marcadores permanentes azul y negro, 5 plantillas para mouse, 5 tijeras, 4 grapadoras metálicas.
</t>
  </si>
  <si>
    <t>Compra de 50 discos compactos DVD, 50 discos compactos corrientes, compra de 1 almohadilla para sellos, 6 borradores de goma blanca,  2 cajas con carruchas de cinta adhesiva transparente, 6 carruchas de cinta masking de 1 pulgada, 6 carruchas de cinta masking de 2 pulgadas; 4 cajas de clips de colores, 3 vasitos con corrector líquido, 1 caja con prensas plásticas; 2 cajas con grapas N° 26-6 con 5.000 grapas, 6 cajitas de humedecedor de dedos en gel, 24 bolígrafos color azul,  24 bolígrafos color negro, 24 lápices mina negra, 24 marcadores permanentes color azul, 1 rollo de plástico transparente 5G de 100 metros, 1 marcador de color azul para pizarra acrílica</t>
  </si>
  <si>
    <t>Lapiceros, cuadernos, grapas clips grapadoras, goma, uñas, carpetas, sobre manila, carpetas colgantes, porta clips, post it, marcadores, marcadores pizarra acrílica, borrador de pizarra acrílica, pizarra acrílica.</t>
  </si>
  <si>
    <t>20 Cajas de 100 Unidades de Curitas rectangulares, torundas de Gasa, 1 bolsa de 200 unidades, campos estériles desechables fenestrados, adquisición de 8 guantes no estériles talla M sin talcos 4 cajas, transpore 20 rollos de 2", 1 resucitador manual de adulto, 3 torniquetes, collar de Thomas talla M, mascarillas para RCP compra de 10 unidades, 10 frascos de tiras para glucómetro.</t>
  </si>
  <si>
    <t>10 cajas de guantes de vinil de 100 unidades para uso del personal del departamento.</t>
  </si>
  <si>
    <t>10 cajas de mascarillas desechables para uso del personal del departamento.</t>
  </si>
  <si>
    <t>16 cajas de guantes de látex sin polvo tamaño mediano</t>
  </si>
  <si>
    <t>12 cajas de guantes de látex tamaño grande</t>
  </si>
  <si>
    <t>12 cajas de guantes de látex  tamaño pequeñas</t>
  </si>
  <si>
    <t>15 cajas de mascarillas desechables marca 3M para el uso de los funcionarios del DSAE.</t>
  </si>
  <si>
    <t>Unidad Médica: Compra de gasa estéril, jeringas de 3cc con aguja 21, guantes estériles talla 7, kit de laceración torundas de algodón, torunda de gasa, agujas 18Gx1, 2, jeringas de insuinaaplicadores largos de madera, baja lenguas, hilo de sutura 5-0, hilo de sutura nylon 3-0 venda coban  guantes no estériles talla M conexión para suero IV  transporo, cateter intravenoso 21G, mascarilla de adulto para nebulización,) curitas redondas  gasa en rollo Lancetas</t>
  </si>
  <si>
    <t>Compra de 3 rollos de algodón para limpieza de documentos.</t>
  </si>
  <si>
    <t>Publicaciones bibliográficas en derecho,  4 500 hojas carta de papel fino de 90 gramos tipo Kimberly color verde claro, 1 Ampo archivador a tamaño carta,  6  Ampo archivador a tamaño oficio, 31 Block de notas adhesivas mediana, 44 Block de notas adhesivas pequeñas, 45 bulto de servilletas, 1 bulto de toallas de cocina, 1 caja de papel de seguridad para impresión de actas, 1 carpetas colgantes oficio, 13 Carpetas manila carta 100 unid, 10 Carpetas oficio 100 unid, DG 32  cuaderno cosido 100 hojas, 24 cuaderno resorte 100 hojas, 17 papel bond tamaño carta, 249 Papel carbón carta paquete de 100 hojas, 1 Papel continuo tamaño carta, 17 papel tamaño oficio en resma, 60 Pliegos de cartulina fina calidad Kimberly o fabriano color durazno suave de 180 gramos, tamaño 26 x 34 pulgadas, 50  pliegos de cartulina lino blanca de 150 gramos tamaño 24 x 32 pulgadas, 50 Pliegos de cartulina opalina de 180 gramos, color blanco tamaño 24 x 36 pulgadas, 100 rollo papel térmico para fax, 12 sobre manila #10 carta en paquetes de 50 uds, 1 Sobre manila #13 en paquete de 50 uds, 1 Sobre manila #15 en paquetes de 50 uds, 1 Sobre manila #17 en paquete de 50 uds, 5 Sobre membretado</t>
  </si>
  <si>
    <t>Compra de papel para la impresión de certificaciones y copias del área de microfilm y digitalización.</t>
  </si>
  <si>
    <t xml:space="preserve">Pago de compra de 25 resmas de papel ledger de 250 pliegos  y 7 de cartón calibre 80, para encuadernaciones de tomos de protocolo notarial.                                                                                                       </t>
  </si>
  <si>
    <t xml:space="preserve">Suscripción anual al periódico La Nación </t>
  </si>
  <si>
    <t>Cuadernos rayados con resorte, block de papel rayado, resmas de papel tamaño carta, resmas de papel tamaña oficio, caja carbón tamaño carta, paquetes con sobres manila tamaño 4, paquetes con sobres manila tamaño 10, paquete con sobres manila tamaño 15, paquetes de etiquetas adhesivas blancas N° 98, 2.8 x 1.7, paquetes de etiquetas adhesivas para rotular DVD, caja etiqueta de cómputo, adquisición de libros para la Biblioteca (por lo menos 5 títulos), post it (mediano), post it (pequeño, 38x50 mm), sobre aéreos, cajas de carpetas colgantes para archivador tamaño oficio, cajas de carpetas manila tamaño oficio, cajas de carpetas manila tamaño carta, ampos tamaño carta.</t>
  </si>
  <si>
    <t>Compra de 38 resmas de papel para la impresión de informes, evaluaciones, cartas, reportes (resmas de papel tamaño oficio y carta), formularios de control en todos los procedimientos (para timbres, boletas testigo, solicitud de fotocopias certificadas y testimonios, boleta fosforescente para secuestro y préstamo, trasiego de documentos, modificaciones en el GIN  y otras bases de datos, cadena de trámite, ceses, recibos tomos, irregularidades, actualizaciones en el GIN principalmente)</t>
  </si>
  <si>
    <t>Papel de seguridad</t>
  </si>
  <si>
    <t>Números para atención al público</t>
  </si>
  <si>
    <t>Carpetas colgantes carta y oficio para archivo de gestión</t>
  </si>
  <si>
    <t>90 cajas de folders para cambio de trienio de índices</t>
  </si>
  <si>
    <t>Block de notas adhesivas grande, 15 block de notas adhesivas mediana, 15 block de notas adhesivas pequeñas, 15 cuaderno de 100 hojas (resortes), 30 cajas de cartón consumo interno, 125 carpetas colgantes carta, 24 carpetas colgantes oficio, 24 carpetas manila carta, 100 unid carpetas oficio 100 unid, DG 100 papel bond tamaño carta en resma, 437 papel carbón carta paquete de 100 hojas, 2 papel continuo tamaño carta, 5 papel tamaño oficio en resma, 25 papel de seguridad para la CNSED tamaño oficio (resmas), 6 sobre manila #10 carta en paquetes de 50 uds, 5 sobre manila #13 en paquete de 50 uds,  5 sobre manila #15 en paquetes de 50 uds, 1 sobre manila #17 en paquete de 50 uds, 1 sobre manila #4 en paquetes de 50 uds, 1 sobre manila #8 en paquetes de 50 uds, 1 sobre manila #9 en paquete de 50 uds, 1 sobre membretado 1500.</t>
  </si>
  <si>
    <t>Recursos Humanos: 3 cajas de hojas de papel continuo tamaño 14x11 para impresora de pines,  12 resmas de papel tamaño carta para impresora láser, 24 archivadores de cartón tamaño carta,   5 archivadores de cartón media carta, 10 block de notas adhesivas pequeñas (quita y pon), 5 paquetes flechas adhesivas para señalar las firmas, 4 cajas de folders tamaño carta, 2 cajas de carpetas colgantes tamaño carta blocks rayados, 5 agendas,  5 planificadores,  3000 servilletas de papel para actividades de capacitación e  Institucionales.</t>
  </si>
  <si>
    <t>Servicios Generales: Compra de papel higiénico tamaño jumbo para dispensador de papel de todos los baños de la institución.</t>
  </si>
  <si>
    <t>Compra de 15 resmas de cartulina manila, 3 de dúplex, 25 de bristol, 1 resma de  periódico, 3 carruchas  papel engomado, 80 metros papel de encuadernación, 75 pliegos de papeles Kimberly de colores y gramaje a escoger para exposiciones  y encuadernaciones, 5 cilindros  papel tisú TENGUCHO MA-51034, 21x31 pulgadas, 6 cilindros de papel japonés HANDMADE SEKISHU FB-JTPSN, 24x39 pulgadas, 3 cilindros de papel archibond FB-R12216412 para los trabajos de  restauración, 2 resmas cartón 40, 3 resmas cartón 100, 8 blocks quita y pon medianos, 6 blocks  papel rayado común, 2 cajas  carpetas manila tamaño oficio, 2 cajas carpetas colgantes oficio.</t>
  </si>
  <si>
    <t>Compra de resmas de hojas blancas para uso del departamento.</t>
  </si>
  <si>
    <t>Compra de banderas para decoración de la institución mes de la patria</t>
  </si>
  <si>
    <t>Compra de mantel con logo de la institución</t>
  </si>
  <si>
    <t>Compra de gabachas para los funcionarios.</t>
  </si>
  <si>
    <t>Compra de gabachas para los funcionarios del departamento.</t>
  </si>
  <si>
    <t>Compra de gabachas de tela para los funcionarios</t>
  </si>
  <si>
    <t>Compra de franela para limpiar estantes, documentos y equipo</t>
  </si>
  <si>
    <t>Adquisición de uniformes para oficiales de seguridad  y para los funcionarios de  jardinería, 1 de mantenimiento y  limpieza)</t>
  </si>
  <si>
    <t>Productos para limpieza de cocina en la Dirección General y Junta Administrativa.</t>
  </si>
  <si>
    <t xml:space="preserve">Pago de la compra de 6 galones de detergente líquido neutro, para los procesos de restauración de documentos </t>
  </si>
  <si>
    <t>Para colocar 25 señales fotoluminiscentes</t>
  </si>
  <si>
    <t>Reposición de algunos utensilios de la cocina de la Junta Administrativa (vasos, cubiertos, platos, pichel, entre otros).</t>
  </si>
  <si>
    <t>Compra de 10 recipientes plásticos para utilizar el adhesivo diluido en los trabajos de encuadernación y restauración</t>
  </si>
  <si>
    <t>Compra de: 20 paquetes de platos plásticos desechables N°7, 20 paquetes de vasos plásticos desechables N° 7, 25 paquetes de cucharas plásticas desechables de 25 unidades cada uno, 25 paquetes de tenedores plásticos desechables de 25 unidades de cada uno, 1 paquete de 200 removedores para café</t>
  </si>
  <si>
    <t xml:space="preserve">Capacitación y actividades especiales de la institución: 1000 vasos, 350 platos, 350 removedores, cucharas, tenedores y cuchillos plásticos.    </t>
  </si>
  <si>
    <t>Adquisición de placas o reconocimientos para los premios "Luz Alba Chacón de Umaña" y "José Luis Coto Conde".</t>
  </si>
  <si>
    <t xml:space="preserve">Compra de baterías para radios de comunicación y baterías para teléfonos inalámbricos.  </t>
  </si>
  <si>
    <t xml:space="preserve">Compra de 2 Kg bolsas plásticas para guardar dinero  </t>
  </si>
  <si>
    <t xml:space="preserve">200 tarjetas para carnet, 250 porta carnet, 250 cordones para porta carnet, 250 prensas mylar tipo lagarto   </t>
  </si>
  <si>
    <t>Gafetes para visitantes con su  correspondiente porta gafete y cordón Baterías (pilas) para focos de oficiales de seguridad, detector de metales, relojes, control de portón eléctrico.</t>
  </si>
  <si>
    <t>Sustitución de vehículo</t>
  </si>
  <si>
    <t>Dos teléfonos para sustituir los que se dañan</t>
  </si>
  <si>
    <t>1 teléfono inalámbrico</t>
  </si>
  <si>
    <t xml:space="preserve">Compra de dos video beam </t>
  </si>
  <si>
    <t>Compra de 5 bases cargadores de radio comunicadores</t>
  </si>
  <si>
    <t>Adquisición de dos radios comunicadores  y dos teléfonos sencillos</t>
  </si>
  <si>
    <t xml:space="preserve">2 silla ergonómica secretarial </t>
  </si>
  <si>
    <t xml:space="preserve">Dos Ventiladores para escritorio </t>
  </si>
  <si>
    <t xml:space="preserve">6 escalerillas de 3 peldaños para trabajo pesado </t>
  </si>
  <si>
    <t xml:space="preserve">2 relojes marcadores </t>
  </si>
  <si>
    <t xml:space="preserve">5 mesas para máquina de escribir con sobre de melamina </t>
  </si>
  <si>
    <t xml:space="preserve">Módulo de información y servicio </t>
  </si>
  <si>
    <t xml:space="preserve">2 dos muebles aéreos con cuatro gavetas </t>
  </si>
  <si>
    <t xml:space="preserve">Compra e instalación de estantería compacta para los depósitos de documentos  </t>
  </si>
  <si>
    <t xml:space="preserve">Estantería para Biblioteca Especializada </t>
  </si>
  <si>
    <t xml:space="preserve">4 ventiladores para áreas del departamento </t>
  </si>
  <si>
    <t>Ventilador de pie para consultorio médico</t>
  </si>
  <si>
    <t>Compra de una mesa redonda con sillas para mínimo 3 personas</t>
  </si>
  <si>
    <t>A partir del Plan de reproducción de documentos y la generación del proceso de digitalización del Archivo Nacional, hoy en día se requiere un plan de crecimiento anual de almacenamiento de datos</t>
  </si>
  <si>
    <t xml:space="preserve">Las unidades de respaldo eléctrico son requeridas para cubrir los picos eléctricos producidos por la ausencia de fluido eléctrico en periodos de 1 a 5 minutos, permitiendo la garantía de los equipos </t>
  </si>
  <si>
    <t>Establecer e implementar un aplicativo para la elaboración, control y seguimiento del Plan-presupuesto</t>
  </si>
  <si>
    <t>Se requiere actualizar cada año mediante un plan de obsolescencia de equipos para ser sustituidos según las necesidades y prioridades institucionales</t>
  </si>
  <si>
    <t xml:space="preserve">Impresora láser para la reproducción de microfichas en el Archivo Notarial </t>
  </si>
  <si>
    <t>Compra de 4 deshumidificadores para los depósitos</t>
  </si>
  <si>
    <t>Calentador de papel</t>
  </si>
  <si>
    <t>Deshumidificadores para los depósitos del departamento.</t>
  </si>
  <si>
    <t xml:space="preserve">Construcción de la IV Etapa del edificio del Archivo Nacional. </t>
  </si>
  <si>
    <t>Estudio de cargas térmicas o mapeo térmico y  elaboración de un Plan de Salud Ocupacional.</t>
  </si>
  <si>
    <t>Adquisición de productos como:10 fluxómetros para servicios sanitarios para sustituir dañados, y sustitución de tapas sanitarias</t>
  </si>
  <si>
    <t>Apertura de Premios Nacionales en Archivística (Aviso tamaño 2 x 3) Prog 2</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</si>
</sst>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00_);_(* \(#,##0.00\);_(* \-??_);_(@_)"/>
    <numFmt numFmtId="189" formatCode="#,##0.0"/>
    <numFmt numFmtId="190" formatCode="0.0%"/>
    <numFmt numFmtId="191" formatCode="&quot;Sí&quot;;&quot;Sí&quot;;&quot;No&quot;"/>
    <numFmt numFmtId="192" formatCode="&quot;Verdadero&quot;;&quot;Verdadero&quot;;&quot;Falso&quot;"/>
    <numFmt numFmtId="193" formatCode="&quot;Activado&quot;;&quot;Activado&quot;;&quot;Desactivado&quot;"/>
    <numFmt numFmtId="194" formatCode="[$€-2]\ #,##0.00_);[Red]\([$€-2]\ #,##0.00\)"/>
  </numFmts>
  <fonts count="52">
    <font>
      <sz val="10"/>
      <name val="Arial"/>
      <family val="0"/>
    </font>
    <font>
      <b/>
      <sz val="10"/>
      <name val="Arial"/>
      <family val="2"/>
    </font>
    <font>
      <b/>
      <sz val="10"/>
      <name val="Arial,Bold"/>
      <family val="0"/>
    </font>
    <font>
      <sz val="8"/>
      <name val="Arial"/>
      <family val="2"/>
    </font>
    <font>
      <b/>
      <sz val="8"/>
      <name val="Arial"/>
      <family val="2"/>
    </font>
    <font>
      <sz val="6"/>
      <name val="Arial"/>
      <family val="2"/>
    </font>
    <font>
      <b/>
      <sz val="14"/>
      <name val="Arial"/>
      <family val="2"/>
    </font>
    <font>
      <sz val="14"/>
      <name val="Arial"/>
      <family val="2"/>
    </font>
    <font>
      <sz val="7"/>
      <name val="Arial"/>
      <family val="2"/>
    </font>
    <font>
      <sz val="10"/>
      <color indexed="10"/>
      <name val="Arial"/>
      <family val="2"/>
    </font>
    <font>
      <b/>
      <u val="single"/>
      <sz val="10"/>
      <name val="Arial"/>
      <family val="2"/>
    </font>
    <font>
      <b/>
      <sz val="10"/>
      <color indexed="9"/>
      <name val="Arial"/>
      <family val="2"/>
    </font>
    <font>
      <sz val="10"/>
      <name val="Arial,Bold"/>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theme="0"/>
        <bgColor indexed="64"/>
      </patternFill>
    </fill>
    <fill>
      <patternFill patternType="solid">
        <fgColor indexed="44"/>
        <bgColor indexed="64"/>
      </patternFill>
    </fill>
    <fill>
      <patternFill patternType="solid">
        <fgColor indexed="50"/>
        <bgColor indexed="64"/>
      </patternFill>
    </fill>
    <fill>
      <patternFill patternType="solid">
        <fgColor indexed="44"/>
        <bgColor indexed="64"/>
      </patternFill>
    </fill>
    <fill>
      <patternFill patternType="solid">
        <fgColor indexed="43"/>
        <bgColor indexed="64"/>
      </patternFill>
    </fill>
    <fill>
      <patternFill patternType="solid">
        <fgColor indexed="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8" fontId="0" fillId="0" borderId="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162">
    <xf numFmtId="0" fontId="0" fillId="0" borderId="0" xfId="0" applyAlignment="1">
      <alignment/>
    </xf>
    <xf numFmtId="0" fontId="0" fillId="0" borderId="0" xfId="0" applyAlignment="1">
      <alignment horizontal="center"/>
    </xf>
    <xf numFmtId="0" fontId="0" fillId="0" borderId="10" xfId="56" applyFont="1" applyFill="1" applyBorder="1" applyAlignment="1" applyProtection="1">
      <alignment horizontal="left" vertical="center" wrapText="1"/>
      <protection locked="0"/>
    </xf>
    <xf numFmtId="0" fontId="0" fillId="33" borderId="10" xfId="0" applyFont="1" applyFill="1" applyBorder="1" applyAlignment="1" applyProtection="1">
      <alignment horizontal="left" vertical="center"/>
      <protection/>
    </xf>
    <xf numFmtId="0" fontId="0" fillId="33" borderId="10" xfId="56" applyFont="1" applyFill="1" applyBorder="1" applyAlignment="1" applyProtection="1">
      <alignment horizontal="left" vertical="center" wrapText="1"/>
      <protection locked="0"/>
    </xf>
    <xf numFmtId="0" fontId="4" fillId="33" borderId="10" xfId="0" applyNumberFormat="1" applyFont="1" applyFill="1" applyBorder="1" applyAlignment="1" applyProtection="1">
      <alignment horizontal="right" vertical="center" wrapText="1"/>
      <protection locked="0"/>
    </xf>
    <xf numFmtId="4" fontId="1" fillId="33" borderId="10" xfId="56" applyNumberFormat="1" applyFont="1" applyFill="1" applyBorder="1" applyAlignment="1" applyProtection="1">
      <alignment vertical="center" wrapText="1"/>
      <protection locked="0"/>
    </xf>
    <xf numFmtId="4" fontId="0" fillId="0" borderId="10" xfId="56" applyNumberFormat="1" applyFont="1" applyFill="1" applyBorder="1" applyAlignment="1" applyProtection="1">
      <alignment vertical="center" wrapText="1"/>
      <protection locked="0"/>
    </xf>
    <xf numFmtId="0" fontId="0" fillId="0" borderId="10" xfId="56" applyFont="1" applyFill="1" applyBorder="1" applyAlignment="1" applyProtection="1">
      <alignment horizontal="center" vertical="center" wrapText="1"/>
      <protection locked="0"/>
    </xf>
    <xf numFmtId="0" fontId="0" fillId="0" borderId="10" xfId="56" applyFont="1" applyFill="1" applyBorder="1" applyAlignment="1" applyProtection="1">
      <alignment horizontal="center" vertical="center"/>
      <protection locked="0"/>
    </xf>
    <xf numFmtId="0" fontId="0" fillId="33" borderId="10" xfId="56" applyFont="1" applyFill="1" applyBorder="1" applyAlignment="1" applyProtection="1">
      <alignment vertical="center"/>
      <protection locked="0"/>
    </xf>
    <xf numFmtId="0" fontId="0" fillId="33" borderId="10" xfId="56" applyFont="1" applyFill="1" applyBorder="1" applyAlignment="1" applyProtection="1">
      <alignment vertical="center" wrapText="1"/>
      <protection locked="0"/>
    </xf>
    <xf numFmtId="0" fontId="9" fillId="33" borderId="10" xfId="0" applyFont="1" applyFill="1" applyBorder="1" applyAlignment="1" applyProtection="1">
      <alignment horizontal="left" vertical="center"/>
      <protection/>
    </xf>
    <xf numFmtId="0" fontId="9" fillId="33" borderId="10" xfId="56" applyFont="1" applyFill="1" applyBorder="1" applyAlignment="1" applyProtection="1">
      <alignment horizontal="left" vertical="center" wrapText="1"/>
      <protection locked="0"/>
    </xf>
    <xf numFmtId="0" fontId="9" fillId="33" borderId="10" xfId="0" applyFont="1" applyFill="1" applyBorder="1" applyAlignment="1" applyProtection="1">
      <alignment horizontal="center" vertical="center"/>
      <protection/>
    </xf>
    <xf numFmtId="0" fontId="9" fillId="33" borderId="10" xfId="56" applyFont="1" applyFill="1" applyBorder="1" applyAlignment="1" applyProtection="1">
      <alignment horizontal="center" vertical="center" wrapText="1"/>
      <protection locked="0"/>
    </xf>
    <xf numFmtId="0" fontId="1" fillId="34" borderId="10" xfId="56" applyFont="1" applyFill="1" applyBorder="1" applyAlignment="1" applyProtection="1">
      <alignment horizontal="center" vertical="center" wrapText="1"/>
      <protection/>
    </xf>
    <xf numFmtId="188" fontId="1" fillId="34" borderId="10" xfId="51" applyFont="1" applyFill="1" applyBorder="1" applyAlignment="1" applyProtection="1">
      <alignment horizontal="center" vertical="center"/>
      <protection/>
    </xf>
    <xf numFmtId="0" fontId="0" fillId="33" borderId="10" xfId="56"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0" fontId="0" fillId="0" borderId="10" xfId="55" applyFont="1" applyFill="1" applyBorder="1" applyAlignment="1" applyProtection="1">
      <alignment horizontal="center" vertical="center" wrapText="1"/>
      <protection locked="0"/>
    </xf>
    <xf numFmtId="0" fontId="0" fillId="35" borderId="10" xfId="0" applyFont="1" applyFill="1" applyBorder="1" applyAlignment="1" applyProtection="1">
      <alignment horizontal="justify" vertical="top" wrapText="1"/>
      <protection locked="0"/>
    </xf>
    <xf numFmtId="0" fontId="0" fillId="35" borderId="10" xfId="56" applyFont="1" applyFill="1" applyBorder="1" applyAlignment="1" applyProtection="1">
      <alignment horizontal="left" vertical="center" wrapText="1"/>
      <protection locked="0"/>
    </xf>
    <xf numFmtId="0" fontId="0" fillId="35" borderId="10" xfId="0" applyFont="1" applyFill="1" applyBorder="1" applyAlignment="1" applyProtection="1">
      <alignment horizontal="left" vertical="top" wrapText="1"/>
      <protection locked="0"/>
    </xf>
    <xf numFmtId="0" fontId="10" fillId="35" borderId="10" xfId="0" applyFont="1" applyFill="1" applyBorder="1" applyAlignment="1">
      <alignment vertical="center" wrapText="1"/>
    </xf>
    <xf numFmtId="0" fontId="0" fillId="0" borderId="10" xfId="0" applyFont="1" applyFill="1" applyBorder="1" applyAlignment="1" applyProtection="1">
      <alignment horizontal="center" vertical="center"/>
      <protection/>
    </xf>
    <xf numFmtId="0" fontId="1" fillId="36" borderId="10" xfId="0" applyFont="1" applyFill="1" applyBorder="1" applyAlignment="1" applyProtection="1">
      <alignment horizontal="left" vertical="center"/>
      <protection/>
    </xf>
    <xf numFmtId="0" fontId="2" fillId="36" borderId="10" xfId="56" applyFont="1" applyFill="1" applyBorder="1" applyAlignment="1" applyProtection="1">
      <alignment horizontal="center" vertical="center" wrapText="1"/>
      <protection locked="0"/>
    </xf>
    <xf numFmtId="4" fontId="1" fillId="36" borderId="10" xfId="0" applyNumberFormat="1" applyFont="1" applyFill="1" applyBorder="1" applyAlignment="1">
      <alignment horizontal="left" wrapText="1"/>
    </xf>
    <xf numFmtId="4" fontId="2" fillId="36" borderId="10" xfId="56" applyNumberFormat="1" applyFont="1" applyFill="1" applyBorder="1" applyAlignment="1" applyProtection="1">
      <alignment horizontal="right" vertical="center" wrapText="1"/>
      <protection locked="0"/>
    </xf>
    <xf numFmtId="0" fontId="0" fillId="0" borderId="10" xfId="0" applyFont="1" applyFill="1" applyBorder="1" applyAlignment="1" applyProtection="1">
      <alignment horizontal="left" vertical="center"/>
      <protection/>
    </xf>
    <xf numFmtId="0" fontId="1" fillId="36" borderId="10" xfId="0" applyFont="1" applyFill="1" applyBorder="1" applyAlignment="1" applyProtection="1">
      <alignment horizontal="center" vertical="center"/>
      <protection/>
    </xf>
    <xf numFmtId="4" fontId="1" fillId="36" borderId="10" xfId="0" applyNumberFormat="1" applyFont="1" applyFill="1" applyBorder="1" applyAlignment="1">
      <alignment horizontal="center" wrapText="1"/>
    </xf>
    <xf numFmtId="4" fontId="2" fillId="36" borderId="10" xfId="56" applyNumberFormat="1" applyFont="1" applyFill="1" applyBorder="1" applyAlignment="1" applyProtection="1">
      <alignment horizontal="center" vertical="center" wrapText="1"/>
      <protection locked="0"/>
    </xf>
    <xf numFmtId="0" fontId="0" fillId="33" borderId="10" xfId="0" applyFont="1" applyFill="1" applyBorder="1" applyAlignment="1" applyProtection="1">
      <alignment horizontal="left" vertical="center"/>
      <protection/>
    </xf>
    <xf numFmtId="4" fontId="1" fillId="33" borderId="10" xfId="56" applyNumberFormat="1" applyFont="1" applyFill="1" applyBorder="1" applyAlignment="1" applyProtection="1">
      <alignment horizontal="right" vertical="center" wrapText="1"/>
      <protection locked="0"/>
    </xf>
    <xf numFmtId="0" fontId="0" fillId="35" borderId="10" xfId="0" applyNumberFormat="1" applyFont="1" applyFill="1" applyBorder="1" applyAlignment="1" applyProtection="1">
      <alignment horizontal="left" vertical="center" wrapText="1"/>
      <protection locked="0"/>
    </xf>
    <xf numFmtId="0" fontId="0" fillId="0" borderId="10" xfId="56" applyFont="1" applyFill="1" applyBorder="1" applyAlignment="1" applyProtection="1">
      <alignment vertical="center"/>
      <protection locked="0"/>
    </xf>
    <xf numFmtId="0" fontId="0" fillId="0" borderId="10" xfId="56" applyFont="1" applyFill="1" applyBorder="1" applyAlignment="1" applyProtection="1">
      <alignment vertical="center" wrapText="1"/>
      <protection locked="0"/>
    </xf>
    <xf numFmtId="0" fontId="3" fillId="0" borderId="10" xfId="0" applyNumberFormat="1" applyFont="1" applyFill="1" applyBorder="1" applyAlignment="1" applyProtection="1">
      <alignment horizontal="left" vertical="center" wrapText="1"/>
      <protection locked="0"/>
    </xf>
    <xf numFmtId="0" fontId="2" fillId="36" borderId="10" xfId="56"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top" wrapText="1"/>
      <protection locked="0"/>
    </xf>
    <xf numFmtId="0" fontId="0" fillId="33" borderId="10"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1" fillId="37" borderId="10" xfId="0" applyFont="1" applyFill="1" applyBorder="1" applyAlignment="1" applyProtection="1">
      <alignment horizontal="left" vertical="center"/>
      <protection/>
    </xf>
    <xf numFmtId="0" fontId="2" fillId="37" borderId="10" xfId="56" applyFont="1" applyFill="1" applyBorder="1" applyAlignment="1" applyProtection="1">
      <alignment horizontal="left" vertical="center" wrapText="1"/>
      <protection locked="0"/>
    </xf>
    <xf numFmtId="4" fontId="1" fillId="37" borderId="10" xfId="0" applyNumberFormat="1" applyFont="1" applyFill="1" applyBorder="1" applyAlignment="1">
      <alignment horizontal="left" wrapText="1"/>
    </xf>
    <xf numFmtId="4" fontId="2" fillId="37" borderId="10" xfId="56" applyNumberFormat="1" applyFont="1" applyFill="1" applyBorder="1" applyAlignment="1" applyProtection="1">
      <alignment horizontal="right" vertical="center" wrapText="1"/>
      <protection locked="0"/>
    </xf>
    <xf numFmtId="0" fontId="0" fillId="0" borderId="10" xfId="0" applyFont="1" applyFill="1" applyBorder="1" applyAlignment="1" applyProtection="1">
      <alignment horizontal="center" vertical="center" wrapText="1"/>
      <protection/>
    </xf>
    <xf numFmtId="4" fontId="0" fillId="36" borderId="10" xfId="0" applyNumberFormat="1" applyFont="1" applyFill="1" applyBorder="1" applyAlignment="1">
      <alignment horizontal="center" wrapText="1"/>
    </xf>
    <xf numFmtId="0" fontId="10" fillId="35" borderId="10" xfId="0" applyFont="1" applyFill="1" applyBorder="1" applyAlignment="1" applyProtection="1">
      <alignment horizontal="justify" vertical="top" wrapText="1"/>
      <protection locked="0"/>
    </xf>
    <xf numFmtId="0" fontId="0" fillId="33" borderId="10" xfId="0" applyFont="1" applyFill="1" applyBorder="1" applyAlignment="1" applyProtection="1">
      <alignment vertical="center"/>
      <protection/>
    </xf>
    <xf numFmtId="0" fontId="1" fillId="37" borderId="10" xfId="0" applyFont="1" applyFill="1" applyBorder="1" applyAlignment="1" applyProtection="1">
      <alignment horizontal="center" vertical="center"/>
      <protection/>
    </xf>
    <xf numFmtId="0" fontId="2" fillId="37" borderId="10" xfId="56" applyFont="1" applyFill="1" applyBorder="1" applyAlignment="1" applyProtection="1">
      <alignment horizontal="center" vertical="center" wrapText="1"/>
      <protection locked="0"/>
    </xf>
    <xf numFmtId="0" fontId="0" fillId="34" borderId="10" xfId="0" applyFont="1" applyFill="1" applyBorder="1" applyAlignment="1" applyProtection="1">
      <alignment horizontal="center" vertical="top" wrapText="1"/>
      <protection locked="0"/>
    </xf>
    <xf numFmtId="4" fontId="1" fillId="34" borderId="10" xfId="56"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xf>
    <xf numFmtId="0" fontId="2" fillId="0" borderId="10" xfId="56"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top" wrapText="1"/>
      <protection locked="0"/>
    </xf>
    <xf numFmtId="4" fontId="1" fillId="0" borderId="10" xfId="56" applyNumberFormat="1" applyFont="1" applyFill="1" applyBorder="1" applyAlignment="1" applyProtection="1">
      <alignment horizontal="center" vertical="center" wrapText="1"/>
      <protection locked="0"/>
    </xf>
    <xf numFmtId="0" fontId="0" fillId="38" borderId="10" xfId="0" applyFont="1" applyFill="1" applyBorder="1" applyAlignment="1" applyProtection="1">
      <alignment horizontal="center" vertical="top" wrapText="1"/>
      <protection locked="0"/>
    </xf>
    <xf numFmtId="4" fontId="1" fillId="38" borderId="10" xfId="56" applyNumberFormat="1" applyFont="1" applyFill="1" applyBorder="1" applyAlignment="1" applyProtection="1">
      <alignment horizontal="right" vertical="center" wrapText="1"/>
      <protection locked="0"/>
    </xf>
    <xf numFmtId="0" fontId="0" fillId="39" borderId="10" xfId="0" applyFont="1" applyFill="1" applyBorder="1" applyAlignment="1" applyProtection="1">
      <alignment horizontal="left" vertical="center"/>
      <protection/>
    </xf>
    <xf numFmtId="0" fontId="0" fillId="39" borderId="10" xfId="56" applyFont="1" applyFill="1" applyBorder="1" applyAlignment="1" applyProtection="1">
      <alignment horizontal="left" vertical="center" wrapText="1"/>
      <protection locked="0"/>
    </xf>
    <xf numFmtId="0" fontId="4" fillId="39" borderId="10" xfId="0" applyNumberFormat="1" applyFont="1" applyFill="1" applyBorder="1" applyAlignment="1" applyProtection="1">
      <alignment horizontal="right" vertical="center" wrapText="1"/>
      <protection locked="0"/>
    </xf>
    <xf numFmtId="4" fontId="1" fillId="39" borderId="10" xfId="56" applyNumberFormat="1" applyFont="1" applyFill="1" applyBorder="1" applyAlignment="1" applyProtection="1">
      <alignment vertical="center" wrapText="1"/>
      <protection locked="0"/>
    </xf>
    <xf numFmtId="49" fontId="0" fillId="0" borderId="0" xfId="0" applyNumberFormat="1" applyAlignment="1">
      <alignment horizontal="center"/>
    </xf>
    <xf numFmtId="49" fontId="2" fillId="36" borderId="10" xfId="56" applyNumberFormat="1" applyFont="1" applyFill="1" applyBorder="1" applyAlignment="1" applyProtection="1">
      <alignment horizontal="center" vertical="center" wrapText="1"/>
      <protection locked="0"/>
    </xf>
    <xf numFmtId="49" fontId="0" fillId="0" borderId="10" xfId="56" applyNumberFormat="1" applyFont="1" applyFill="1" applyBorder="1" applyAlignment="1" applyProtection="1">
      <alignment horizontal="center" vertical="center" wrapText="1"/>
      <protection locked="0"/>
    </xf>
    <xf numFmtId="49" fontId="0" fillId="33" borderId="10" xfId="56" applyNumberFormat="1" applyFont="1" applyFill="1" applyBorder="1" applyAlignment="1" applyProtection="1">
      <alignment horizontal="left" vertical="center" wrapText="1"/>
      <protection locked="0"/>
    </xf>
    <xf numFmtId="49" fontId="0" fillId="0" borderId="10" xfId="56" applyNumberFormat="1" applyFont="1" applyFill="1" applyBorder="1" applyAlignment="1" applyProtection="1">
      <alignment vertical="center" wrapText="1"/>
      <protection locked="0"/>
    </xf>
    <xf numFmtId="49" fontId="2" fillId="36" borderId="10" xfId="56" applyNumberFormat="1" applyFont="1" applyFill="1" applyBorder="1" applyAlignment="1" applyProtection="1">
      <alignment horizontal="left" vertical="center" wrapText="1"/>
      <protection locked="0"/>
    </xf>
    <xf numFmtId="49" fontId="0" fillId="33" borderId="10" xfId="56" applyNumberFormat="1" applyFont="1" applyFill="1" applyBorder="1" applyAlignment="1" applyProtection="1">
      <alignment horizontal="center" vertical="center" wrapText="1"/>
      <protection locked="0"/>
    </xf>
    <xf numFmtId="49" fontId="9" fillId="33" borderId="10" xfId="56" applyNumberFormat="1" applyFont="1" applyFill="1" applyBorder="1" applyAlignment="1" applyProtection="1">
      <alignment horizontal="left" vertical="center" wrapText="1"/>
      <protection locked="0"/>
    </xf>
    <xf numFmtId="49" fontId="0" fillId="0" borderId="10" xfId="56" applyNumberFormat="1" applyFont="1" applyFill="1" applyBorder="1" applyAlignment="1" applyProtection="1">
      <alignment horizontal="left" vertical="center" wrapText="1"/>
      <protection locked="0"/>
    </xf>
    <xf numFmtId="49" fontId="9" fillId="33" borderId="10" xfId="56" applyNumberFormat="1" applyFont="1" applyFill="1" applyBorder="1" applyAlignment="1" applyProtection="1">
      <alignment horizontal="center" vertical="center" wrapText="1"/>
      <protection locked="0"/>
    </xf>
    <xf numFmtId="49" fontId="2" fillId="37" borderId="10" xfId="56" applyNumberFormat="1" applyFont="1" applyFill="1" applyBorder="1" applyAlignment="1" applyProtection="1">
      <alignment horizontal="left" vertical="center" wrapText="1"/>
      <protection locked="0"/>
    </xf>
    <xf numFmtId="49" fontId="0" fillId="0" borderId="10" xfId="0" applyNumberFormat="1" applyFont="1" applyFill="1" applyBorder="1" applyAlignment="1" applyProtection="1">
      <alignment horizontal="center" vertical="center" wrapText="1"/>
      <protection/>
    </xf>
    <xf numFmtId="49" fontId="0" fillId="33" borderId="10" xfId="56" applyNumberFormat="1" applyFont="1" applyFill="1" applyBorder="1" applyAlignment="1" applyProtection="1">
      <alignment vertical="center" wrapText="1"/>
      <protection locked="0"/>
    </xf>
    <xf numFmtId="49" fontId="0" fillId="0" borderId="10" xfId="55" applyNumberFormat="1" applyFont="1" applyFill="1" applyBorder="1" applyAlignment="1" applyProtection="1">
      <alignment horizontal="center" vertical="center" wrapText="1"/>
      <protection locked="0"/>
    </xf>
    <xf numFmtId="49" fontId="2" fillId="37" borderId="10" xfId="56" applyNumberFormat="1" applyFont="1" applyFill="1" applyBorder="1" applyAlignment="1" applyProtection="1">
      <alignment horizontal="center" vertical="center" wrapText="1"/>
      <protection locked="0"/>
    </xf>
    <xf numFmtId="49" fontId="2" fillId="0" borderId="10" xfId="56" applyNumberFormat="1" applyFont="1" applyFill="1" applyBorder="1" applyAlignment="1" applyProtection="1">
      <alignment horizontal="center" vertical="center" wrapText="1"/>
      <protection locked="0"/>
    </xf>
    <xf numFmtId="49" fontId="0" fillId="39" borderId="10" xfId="56" applyNumberFormat="1" applyFont="1" applyFill="1" applyBorder="1" applyAlignment="1" applyProtection="1">
      <alignment horizontal="left" vertical="center" wrapText="1"/>
      <protection locked="0"/>
    </xf>
    <xf numFmtId="49" fontId="0" fillId="0" borderId="0" xfId="0" applyNumberFormat="1" applyAlignment="1">
      <alignment/>
    </xf>
    <xf numFmtId="0" fontId="0" fillId="33" borderId="11" xfId="56" applyFont="1" applyFill="1" applyBorder="1" applyAlignment="1" applyProtection="1">
      <alignment horizontal="left" vertical="center" wrapText="1"/>
      <protection locked="0"/>
    </xf>
    <xf numFmtId="0" fontId="0" fillId="33" borderId="12" xfId="56" applyFont="1" applyFill="1" applyBorder="1" applyAlignment="1" applyProtection="1">
      <alignment horizontal="left" vertical="center" wrapText="1"/>
      <protection locked="0"/>
    </xf>
    <xf numFmtId="0" fontId="2" fillId="36" borderId="11" xfId="56" applyFont="1" applyFill="1" applyBorder="1" applyAlignment="1" applyProtection="1">
      <alignment horizontal="left" vertical="center" wrapText="1"/>
      <protection locked="0"/>
    </xf>
    <xf numFmtId="0" fontId="1" fillId="36" borderId="11" xfId="0" applyFont="1" applyFill="1" applyBorder="1" applyAlignment="1" applyProtection="1">
      <alignment horizontal="left" vertical="center"/>
      <protection/>
    </xf>
    <xf numFmtId="0" fontId="0" fillId="33" borderId="12" xfId="0" applyFont="1" applyFill="1" applyBorder="1" applyAlignment="1" applyProtection="1">
      <alignment horizontal="left" vertical="center"/>
      <protection/>
    </xf>
    <xf numFmtId="0" fontId="0" fillId="0" borderId="10" xfId="0" applyBorder="1" applyAlignment="1">
      <alignment horizontal="center" vertical="center" wrapText="1"/>
    </xf>
    <xf numFmtId="0" fontId="0" fillId="0" borderId="0" xfId="0" applyFont="1" applyAlignment="1">
      <alignment/>
    </xf>
    <xf numFmtId="0" fontId="2" fillId="36" borderId="11" xfId="56" applyFont="1" applyFill="1" applyBorder="1" applyAlignment="1" applyProtection="1">
      <alignment horizontal="center" vertical="center" wrapText="1"/>
      <protection locked="0"/>
    </xf>
    <xf numFmtId="0" fontId="1" fillId="36" borderId="11" xfId="0" applyFont="1" applyFill="1" applyBorder="1" applyAlignment="1" applyProtection="1">
      <alignment horizontal="center" vertical="center"/>
      <protection/>
    </xf>
    <xf numFmtId="0" fontId="0" fillId="0" borderId="13" xfId="56" applyFont="1" applyFill="1" applyBorder="1" applyAlignment="1" applyProtection="1">
      <alignment horizontal="center" wrapText="1"/>
      <protection locked="0"/>
    </xf>
    <xf numFmtId="0" fontId="0" fillId="0" borderId="12" xfId="0" applyFont="1" applyFill="1" applyBorder="1" applyAlignment="1" applyProtection="1">
      <alignment horizontal="center" wrapText="1"/>
      <protection/>
    </xf>
    <xf numFmtId="0" fontId="0" fillId="35" borderId="10" xfId="56" applyFont="1" applyFill="1" applyBorder="1" applyAlignment="1" applyProtection="1">
      <alignment horizontal="center" vertical="center" wrapText="1"/>
      <protection locked="0"/>
    </xf>
    <xf numFmtId="49" fontId="0" fillId="35" borderId="10" xfId="56" applyNumberFormat="1" applyFont="1" applyFill="1" applyBorder="1" applyAlignment="1" applyProtection="1">
      <alignment horizontal="center" vertical="center" wrapText="1"/>
      <protection locked="0"/>
    </xf>
    <xf numFmtId="0" fontId="0" fillId="35" borderId="10" xfId="0" applyNumberFormat="1" applyFont="1" applyFill="1" applyBorder="1" applyAlignment="1" applyProtection="1">
      <alignment horizontal="left" wrapText="1"/>
      <protection locked="0"/>
    </xf>
    <xf numFmtId="4" fontId="0" fillId="35" borderId="10" xfId="56" applyNumberFormat="1" applyFont="1" applyFill="1" applyBorder="1" applyAlignment="1" applyProtection="1">
      <alignment vertical="center" wrapText="1"/>
      <protection locked="0"/>
    </xf>
    <xf numFmtId="0" fontId="10" fillId="35" borderId="10" xfId="0" applyNumberFormat="1" applyFont="1" applyFill="1" applyBorder="1" applyAlignment="1" applyProtection="1">
      <alignment horizontal="left" vertical="center" wrapText="1"/>
      <protection locked="0"/>
    </xf>
    <xf numFmtId="4" fontId="0" fillId="35" borderId="10" xfId="56" applyNumberFormat="1" applyFont="1" applyFill="1" applyBorder="1" applyAlignment="1" applyProtection="1">
      <alignment horizontal="right" vertical="center" wrapText="1"/>
      <protection locked="0"/>
    </xf>
    <xf numFmtId="0" fontId="0" fillId="35" borderId="10" xfId="0" applyFont="1" applyFill="1" applyBorder="1" applyAlignment="1" applyProtection="1">
      <alignment horizontal="center" vertical="center"/>
      <protection/>
    </xf>
    <xf numFmtId="0" fontId="0" fillId="35" borderId="10" xfId="0" applyFont="1" applyFill="1" applyBorder="1" applyAlignment="1" applyProtection="1">
      <alignment horizontal="center" vertical="center"/>
      <protection/>
    </xf>
    <xf numFmtId="0" fontId="0" fillId="35" borderId="10" xfId="0" applyFont="1" applyFill="1" applyBorder="1" applyAlignment="1">
      <alignment wrapText="1"/>
    </xf>
    <xf numFmtId="0" fontId="0" fillId="35" borderId="14" xfId="56" applyFont="1" applyFill="1" applyBorder="1" applyAlignment="1" applyProtection="1">
      <alignment horizontal="center" vertical="center" wrapText="1"/>
      <protection locked="0"/>
    </xf>
    <xf numFmtId="0" fontId="0" fillId="35" borderId="10" xfId="0" applyFont="1" applyFill="1" applyBorder="1" applyAlignment="1">
      <alignment vertical="center" wrapText="1"/>
    </xf>
    <xf numFmtId="0" fontId="0" fillId="35" borderId="10" xfId="0" applyFont="1" applyFill="1" applyBorder="1" applyAlignment="1" applyProtection="1">
      <alignment horizontal="center" vertical="center"/>
      <protection/>
    </xf>
    <xf numFmtId="49" fontId="0" fillId="35" borderId="10" xfId="0" applyNumberFormat="1" applyFont="1" applyFill="1" applyBorder="1" applyAlignment="1" applyProtection="1">
      <alignment horizontal="center" vertical="center"/>
      <protection/>
    </xf>
    <xf numFmtId="4" fontId="12" fillId="35" borderId="10" xfId="56" applyNumberFormat="1" applyFont="1" applyFill="1" applyBorder="1" applyAlignment="1" applyProtection="1">
      <alignment horizontal="right" vertical="center" wrapText="1"/>
      <protection locked="0"/>
    </xf>
    <xf numFmtId="4" fontId="0" fillId="35" borderId="10" xfId="0" applyNumberFormat="1" applyFill="1" applyBorder="1" applyAlignment="1" applyProtection="1">
      <alignment horizontal="justify" vertical="top" wrapText="1"/>
      <protection locked="0"/>
    </xf>
    <xf numFmtId="4" fontId="0" fillId="35" borderId="10" xfId="0" applyNumberFormat="1" applyFont="1" applyFill="1" applyBorder="1" applyAlignment="1" applyProtection="1">
      <alignment horizontal="justify" vertical="top" wrapText="1"/>
      <protection locked="0"/>
    </xf>
    <xf numFmtId="0" fontId="0" fillId="35" borderId="0" xfId="0" applyFont="1" applyFill="1" applyAlignment="1">
      <alignment horizontal="left" wrapText="1"/>
    </xf>
    <xf numFmtId="4" fontId="0" fillId="35" borderId="10" xfId="0" applyNumberFormat="1" applyFont="1" applyFill="1" applyBorder="1" applyAlignment="1" applyProtection="1">
      <alignment horizontal="justify" vertical="center" wrapText="1"/>
      <protection locked="0"/>
    </xf>
    <xf numFmtId="0" fontId="0" fillId="35" borderId="10" xfId="0" applyFont="1" applyFill="1" applyBorder="1" applyAlignment="1">
      <alignment wrapText="1" shrinkToFit="1"/>
    </xf>
    <xf numFmtId="0" fontId="10" fillId="35" borderId="10" xfId="56" applyFont="1" applyFill="1" applyBorder="1" applyAlignment="1" applyProtection="1">
      <alignment horizontal="left" vertical="center" wrapText="1"/>
      <protection locked="0"/>
    </xf>
    <xf numFmtId="0" fontId="0" fillId="35" borderId="10" xfId="0" applyFont="1" applyFill="1" applyBorder="1" applyAlignment="1" applyProtection="1">
      <alignment horizontal="center" vertical="center" wrapText="1"/>
      <protection/>
    </xf>
    <xf numFmtId="49" fontId="0" fillId="35" borderId="10" xfId="0" applyNumberFormat="1" applyFont="1" applyFill="1" applyBorder="1" applyAlignment="1" applyProtection="1">
      <alignment horizontal="center" vertical="center" wrapText="1"/>
      <protection/>
    </xf>
    <xf numFmtId="0" fontId="0" fillId="35" borderId="10" xfId="0" applyFont="1" applyFill="1" applyBorder="1" applyAlignment="1">
      <alignment horizontal="center" vertical="center" wrapText="1"/>
    </xf>
    <xf numFmtId="49" fontId="0" fillId="35" borderId="10" xfId="0" applyNumberFormat="1" applyFont="1" applyFill="1" applyBorder="1" applyAlignment="1">
      <alignment horizontal="center" vertical="center" wrapText="1"/>
    </xf>
    <xf numFmtId="4" fontId="0" fillId="35" borderId="10" xfId="0" applyNumberFormat="1" applyFont="1" applyFill="1" applyBorder="1" applyAlignment="1" applyProtection="1">
      <alignment horizontal="left" vertical="top" wrapText="1"/>
      <protection locked="0"/>
    </xf>
    <xf numFmtId="0" fontId="0" fillId="35" borderId="10" xfId="0" applyFont="1" applyFill="1" applyBorder="1" applyAlignment="1">
      <alignment/>
    </xf>
    <xf numFmtId="4" fontId="0" fillId="35" borderId="10" xfId="0" applyNumberFormat="1" applyFont="1" applyFill="1" applyBorder="1" applyAlignment="1">
      <alignment horizontal="right" vertical="center"/>
    </xf>
    <xf numFmtId="0" fontId="0" fillId="35" borderId="10" xfId="56" applyFont="1" applyFill="1" applyBorder="1" applyAlignment="1" applyProtection="1">
      <alignment horizontal="left" vertical="top"/>
      <protection locked="0"/>
    </xf>
    <xf numFmtId="4" fontId="0" fillId="0" borderId="0" xfId="0" applyNumberFormat="1" applyAlignment="1">
      <alignment/>
    </xf>
    <xf numFmtId="0" fontId="51" fillId="0" borderId="0" xfId="0" applyFont="1" applyAlignment="1">
      <alignment/>
    </xf>
    <xf numFmtId="0" fontId="0" fillId="35"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35" borderId="10" xfId="56" applyFont="1" applyFill="1" applyBorder="1" applyAlignment="1" applyProtection="1">
      <alignment horizontal="center" vertical="center" wrapText="1"/>
      <protection locked="0"/>
    </xf>
    <xf numFmtId="0" fontId="0" fillId="35" borderId="11" xfId="56" applyFont="1" applyFill="1" applyBorder="1" applyAlignment="1" applyProtection="1">
      <alignment horizontal="center" vertical="center" wrapText="1"/>
      <protection locked="0"/>
    </xf>
    <xf numFmtId="0" fontId="0" fillId="35" borderId="15" xfId="56"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0" borderId="10" xfId="56" applyFont="1" applyFill="1" applyBorder="1" applyAlignment="1" applyProtection="1">
      <alignment horizontal="center" vertical="center" wrapText="1"/>
      <protection locked="0"/>
    </xf>
    <xf numFmtId="0" fontId="0" fillId="35" borderId="10" xfId="0" applyFont="1" applyFill="1" applyBorder="1" applyAlignment="1" applyProtection="1">
      <alignment horizontal="center" vertical="center"/>
      <protection/>
    </xf>
    <xf numFmtId="0" fontId="5" fillId="0" borderId="0" xfId="0" applyFont="1" applyAlignment="1">
      <alignment horizontal="center"/>
    </xf>
    <xf numFmtId="0" fontId="0"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center"/>
    </xf>
    <xf numFmtId="0" fontId="8" fillId="0" borderId="0" xfId="0" applyFont="1" applyAlignment="1" quotePrefix="1">
      <alignment horizontal="center"/>
    </xf>
    <xf numFmtId="0" fontId="0" fillId="0" borderId="10" xfId="0"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1" xfId="0" applyFont="1" applyFill="1" applyBorder="1" applyAlignment="1" applyProtection="1">
      <alignment horizontal="center" wrapText="1"/>
      <protection/>
    </xf>
    <xf numFmtId="0" fontId="0" fillId="0" borderId="15" xfId="0" applyFont="1" applyFill="1" applyBorder="1" applyAlignment="1" applyProtection="1">
      <alignment horizontal="center" wrapText="1"/>
      <protection/>
    </xf>
    <xf numFmtId="0" fontId="0" fillId="0" borderId="17" xfId="56" applyFont="1" applyFill="1" applyBorder="1" applyAlignment="1" applyProtection="1">
      <alignment horizontal="center" wrapText="1"/>
      <protection locked="0"/>
    </xf>
    <xf numFmtId="0" fontId="0" fillId="0" borderId="18" xfId="56" applyFont="1" applyFill="1" applyBorder="1" applyAlignment="1" applyProtection="1">
      <alignment horizontal="center" wrapText="1"/>
      <protection locked="0"/>
    </xf>
    <xf numFmtId="188" fontId="11" fillId="40" borderId="10" xfId="51" applyFont="1" applyFill="1" applyBorder="1" applyAlignment="1" applyProtection="1">
      <alignment horizontal="center" vertical="center"/>
      <protection/>
    </xf>
    <xf numFmtId="0" fontId="11" fillId="40" borderId="10" xfId="56" applyFont="1" applyFill="1" applyBorder="1" applyAlignment="1" applyProtection="1">
      <alignment horizontal="center" vertical="center" wrapText="1"/>
      <protection/>
    </xf>
    <xf numFmtId="0" fontId="1" fillId="34" borderId="10" xfId="56"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7" xfId="56" applyFont="1" applyFill="1" applyBorder="1" applyAlignment="1" applyProtection="1">
      <alignment horizontal="center" vertical="center" wrapText="1"/>
      <protection locked="0"/>
    </xf>
    <xf numFmtId="0" fontId="0" fillId="0" borderId="13" xfId="56"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49" fontId="11" fillId="40" borderId="10" xfId="56"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0" fillId="0" borderId="10" xfId="55"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Anexo 9 -  POI 2010 Deptos" xfId="51"/>
    <cellStyle name="Currency" xfId="52"/>
    <cellStyle name="Currency [0]" xfId="53"/>
    <cellStyle name="Neutral" xfId="54"/>
    <cellStyle name="Normal_Anexo 9 POI 2009 Conservación 25 04" xfId="55"/>
    <cellStyle name="Normal_Anexo 9 POI 2009 Conservación 25 04_Anexo 9 -  POI 2010 Deptos"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366"/>
  <sheetViews>
    <sheetView showGridLines="0" tabSelected="1" zoomScalePageLayoutView="0" workbookViewId="0" topLeftCell="A344">
      <selection activeCell="B1" sqref="A1:F361"/>
    </sheetView>
  </sheetViews>
  <sheetFormatPr defaultColWidth="11.421875" defaultRowHeight="12.75"/>
  <cols>
    <col min="1" max="1" width="8.00390625" style="0" bestFit="1" customWidth="1"/>
    <col min="2" max="2" width="39.421875" style="0" customWidth="1"/>
    <col min="3" max="3" width="11.00390625" style="0" customWidth="1"/>
    <col min="4" max="4" width="8.140625" style="85" bestFit="1" customWidth="1"/>
    <col min="5" max="5" width="55.7109375" style="0" customWidth="1"/>
    <col min="6" max="6" width="16.421875" style="0" bestFit="1" customWidth="1"/>
    <col min="7" max="7" width="13.7109375" style="0" bestFit="1" customWidth="1"/>
    <col min="8" max="8" width="12.7109375" style="0" bestFit="1" customWidth="1"/>
  </cols>
  <sheetData>
    <row r="2" spans="1:6" ht="12.75">
      <c r="A2" s="136" t="s">
        <v>68</v>
      </c>
      <c r="B2" s="136"/>
      <c r="C2" s="136"/>
      <c r="D2" s="136"/>
      <c r="E2" s="136"/>
      <c r="F2" s="136"/>
    </row>
    <row r="3" spans="1:6" ht="12.75">
      <c r="A3" s="137" t="s">
        <v>11</v>
      </c>
      <c r="B3" s="137"/>
      <c r="C3" s="137"/>
      <c r="D3" s="137"/>
      <c r="E3" s="137"/>
      <c r="F3" s="137"/>
    </row>
    <row r="4" spans="1:6" ht="18">
      <c r="A4" s="138" t="s">
        <v>67</v>
      </c>
      <c r="B4" s="138"/>
      <c r="C4" s="138"/>
      <c r="D4" s="138"/>
      <c r="E4" s="138"/>
      <c r="F4" s="138"/>
    </row>
    <row r="5" spans="1:6" ht="6.75" customHeight="1">
      <c r="A5" s="1"/>
      <c r="B5" s="1"/>
      <c r="C5" s="1"/>
      <c r="D5" s="68"/>
      <c r="E5" s="1"/>
      <c r="F5" s="1"/>
    </row>
    <row r="6" spans="1:6" ht="18">
      <c r="A6" s="139" t="s">
        <v>229</v>
      </c>
      <c r="B6" s="139"/>
      <c r="C6" s="139"/>
      <c r="D6" s="139"/>
      <c r="E6" s="139"/>
      <c r="F6" s="139"/>
    </row>
    <row r="7" spans="1:6" ht="12.75">
      <c r="A7" s="140" t="s">
        <v>69</v>
      </c>
      <c r="B7" s="140"/>
      <c r="C7" s="140"/>
      <c r="D7" s="140"/>
      <c r="E7" s="140"/>
      <c r="F7" s="140"/>
    </row>
    <row r="8" spans="1:6" ht="12.75">
      <c r="A8" s="141" t="s">
        <v>70</v>
      </c>
      <c r="B8" s="141"/>
      <c r="C8" s="141"/>
      <c r="D8" s="141"/>
      <c r="E8" s="141"/>
      <c r="F8" s="141"/>
    </row>
    <row r="11" spans="1:6" ht="12.75" customHeight="1">
      <c r="A11" s="149" t="s">
        <v>227</v>
      </c>
      <c r="B11" s="149" t="s">
        <v>228</v>
      </c>
      <c r="C11" s="149" t="s">
        <v>223</v>
      </c>
      <c r="D11" s="156" t="s">
        <v>224</v>
      </c>
      <c r="E11" s="149" t="s">
        <v>12</v>
      </c>
      <c r="F11" s="148" t="s">
        <v>13</v>
      </c>
    </row>
    <row r="12" spans="1:6" ht="12.75">
      <c r="A12" s="149"/>
      <c r="B12" s="149"/>
      <c r="C12" s="149"/>
      <c r="D12" s="156"/>
      <c r="E12" s="149"/>
      <c r="F12" s="148"/>
    </row>
    <row r="13" spans="1:6" ht="12.75" customHeight="1">
      <c r="A13" s="149"/>
      <c r="B13" s="149"/>
      <c r="C13" s="149"/>
      <c r="D13" s="156"/>
      <c r="E13" s="149"/>
      <c r="F13" s="148"/>
    </row>
    <row r="14" spans="1:7" ht="12.75" customHeight="1">
      <c r="A14" s="16">
        <v>1</v>
      </c>
      <c r="B14" s="150" t="s">
        <v>72</v>
      </c>
      <c r="C14" s="150"/>
      <c r="D14" s="150"/>
      <c r="E14" s="150"/>
      <c r="F14" s="17">
        <f>+F16+F43+F68+F72+F105</f>
        <v>436659712</v>
      </c>
      <c r="G14" s="125"/>
    </row>
    <row r="15" spans="1:6" ht="30.75" customHeight="1">
      <c r="A15" s="27" t="s">
        <v>99</v>
      </c>
      <c r="B15" s="28" t="s">
        <v>100</v>
      </c>
      <c r="C15" s="28" t="s">
        <v>221</v>
      </c>
      <c r="D15" s="69"/>
      <c r="E15" s="29"/>
      <c r="F15" s="30">
        <v>0</v>
      </c>
    </row>
    <row r="16" spans="1:6" ht="25.5">
      <c r="A16" s="32" t="s">
        <v>27</v>
      </c>
      <c r="B16" s="28" t="s">
        <v>28</v>
      </c>
      <c r="C16" s="28"/>
      <c r="D16" s="69"/>
      <c r="E16" s="33"/>
      <c r="F16" s="34">
        <f>+F21+F29+F37+F42</f>
        <v>135232212</v>
      </c>
    </row>
    <row r="17" spans="1:6" ht="38.25">
      <c r="A17" s="127" t="s">
        <v>29</v>
      </c>
      <c r="B17" s="129" t="s">
        <v>30</v>
      </c>
      <c r="C17" s="97" t="s">
        <v>128</v>
      </c>
      <c r="D17" s="98" t="s">
        <v>225</v>
      </c>
      <c r="E17" s="99" t="s">
        <v>230</v>
      </c>
      <c r="F17" s="100">
        <v>1530000</v>
      </c>
    </row>
    <row r="18" spans="1:6" ht="25.5">
      <c r="A18" s="127" t="s">
        <v>129</v>
      </c>
      <c r="B18" s="129" t="s">
        <v>30</v>
      </c>
      <c r="C18" s="97" t="s">
        <v>128</v>
      </c>
      <c r="D18" s="98" t="s">
        <v>225</v>
      </c>
      <c r="E18" s="99" t="s">
        <v>130</v>
      </c>
      <c r="F18" s="100">
        <v>170000</v>
      </c>
    </row>
    <row r="19" spans="1:6" ht="38.25">
      <c r="A19" s="127" t="s">
        <v>183</v>
      </c>
      <c r="B19" s="129" t="s">
        <v>30</v>
      </c>
      <c r="C19" s="97" t="s">
        <v>163</v>
      </c>
      <c r="D19" s="98" t="s">
        <v>226</v>
      </c>
      <c r="E19" s="99" t="s">
        <v>231</v>
      </c>
      <c r="F19" s="100">
        <v>2000000</v>
      </c>
    </row>
    <row r="20" spans="1:6" ht="38.25">
      <c r="A20" s="127" t="s">
        <v>129</v>
      </c>
      <c r="B20" s="129" t="s">
        <v>30</v>
      </c>
      <c r="C20" s="97" t="s">
        <v>137</v>
      </c>
      <c r="D20" s="98" t="s">
        <v>226</v>
      </c>
      <c r="E20" s="99" t="s">
        <v>232</v>
      </c>
      <c r="F20" s="100">
        <v>320000</v>
      </c>
    </row>
    <row r="21" spans="1:6" ht="12.75">
      <c r="A21" s="35"/>
      <c r="B21" s="4"/>
      <c r="C21" s="4"/>
      <c r="D21" s="71"/>
      <c r="E21" s="5" t="s">
        <v>14</v>
      </c>
      <c r="F21" s="6">
        <f>SUM(F17:F20)</f>
        <v>4020000</v>
      </c>
    </row>
    <row r="22" spans="1:6" ht="12.75" customHeight="1">
      <c r="A22" s="127" t="s">
        <v>31</v>
      </c>
      <c r="B22" s="129" t="s">
        <v>32</v>
      </c>
      <c r="C22" s="97"/>
      <c r="D22" s="98"/>
      <c r="E22" s="101" t="s">
        <v>131</v>
      </c>
      <c r="F22" s="102"/>
    </row>
    <row r="23" spans="1:6" ht="33" customHeight="1">
      <c r="A23" s="127"/>
      <c r="B23" s="129"/>
      <c r="C23" s="97" t="s">
        <v>128</v>
      </c>
      <c r="D23" s="98" t="s">
        <v>225</v>
      </c>
      <c r="E23" s="37" t="s">
        <v>132</v>
      </c>
      <c r="F23" s="102">
        <v>1600000</v>
      </c>
    </row>
    <row r="24" spans="1:6" ht="27.75" customHeight="1">
      <c r="A24" s="127"/>
      <c r="B24" s="129"/>
      <c r="C24" s="97" t="s">
        <v>128</v>
      </c>
      <c r="D24" s="98" t="s">
        <v>225</v>
      </c>
      <c r="E24" s="37" t="s">
        <v>133</v>
      </c>
      <c r="F24" s="102">
        <v>520000</v>
      </c>
    </row>
    <row r="25" spans="1:6" ht="30.75" customHeight="1">
      <c r="A25" s="127"/>
      <c r="B25" s="129"/>
      <c r="C25" s="97" t="s">
        <v>128</v>
      </c>
      <c r="D25" s="98" t="s">
        <v>225</v>
      </c>
      <c r="E25" s="37" t="s">
        <v>429</v>
      </c>
      <c r="F25" s="102">
        <v>350000</v>
      </c>
    </row>
    <row r="26" spans="1:6" ht="42.75" customHeight="1">
      <c r="A26" s="127"/>
      <c r="B26" s="129"/>
      <c r="C26" s="97" t="s">
        <v>128</v>
      </c>
      <c r="D26" s="98" t="s">
        <v>225</v>
      </c>
      <c r="E26" s="37" t="s">
        <v>233</v>
      </c>
      <c r="F26" s="102">
        <v>513500</v>
      </c>
    </row>
    <row r="27" spans="1:6" ht="25.5">
      <c r="A27" s="127"/>
      <c r="B27" s="129"/>
      <c r="C27" s="97" t="s">
        <v>128</v>
      </c>
      <c r="D27" s="98" t="s">
        <v>225</v>
      </c>
      <c r="E27" s="37" t="s">
        <v>134</v>
      </c>
      <c r="F27" s="102">
        <v>481500</v>
      </c>
    </row>
    <row r="28" spans="1:6" ht="25.5">
      <c r="A28" s="127"/>
      <c r="B28" s="129"/>
      <c r="C28" s="97" t="s">
        <v>128</v>
      </c>
      <c r="D28" s="98" t="s">
        <v>225</v>
      </c>
      <c r="E28" s="37" t="s">
        <v>130</v>
      </c>
      <c r="F28" s="102">
        <v>385000</v>
      </c>
    </row>
    <row r="29" spans="1:6" ht="12.75">
      <c r="A29" s="35"/>
      <c r="B29" s="4"/>
      <c r="C29" s="4"/>
      <c r="D29" s="71"/>
      <c r="E29" s="5" t="s">
        <v>14</v>
      </c>
      <c r="F29" s="6">
        <f>SUM(F23:F28)</f>
        <v>3850000</v>
      </c>
    </row>
    <row r="30" spans="1:6" ht="12.75">
      <c r="A30" s="127" t="s">
        <v>92</v>
      </c>
      <c r="B30" s="129" t="s">
        <v>93</v>
      </c>
      <c r="C30" s="97" t="s">
        <v>128</v>
      </c>
      <c r="D30" s="98" t="s">
        <v>225</v>
      </c>
      <c r="E30" s="37" t="s">
        <v>135</v>
      </c>
      <c r="F30" s="100">
        <v>1233334</v>
      </c>
    </row>
    <row r="31" spans="1:6" ht="25.5">
      <c r="A31" s="127"/>
      <c r="B31" s="129"/>
      <c r="C31" s="97" t="s">
        <v>128</v>
      </c>
      <c r="D31" s="98" t="s">
        <v>225</v>
      </c>
      <c r="E31" s="37" t="s">
        <v>234</v>
      </c>
      <c r="F31" s="100">
        <v>1783333</v>
      </c>
    </row>
    <row r="32" spans="1:6" ht="12.75">
      <c r="A32" s="127"/>
      <c r="B32" s="129"/>
      <c r="C32" s="97" t="s">
        <v>128</v>
      </c>
      <c r="D32" s="98" t="s">
        <v>225</v>
      </c>
      <c r="E32" s="37" t="s">
        <v>136</v>
      </c>
      <c r="F32" s="100">
        <v>1783333</v>
      </c>
    </row>
    <row r="33" spans="1:6" ht="12.75">
      <c r="A33" s="127"/>
      <c r="B33" s="129"/>
      <c r="C33" s="97" t="s">
        <v>128</v>
      </c>
      <c r="D33" s="98" t="s">
        <v>225</v>
      </c>
      <c r="E33" s="37" t="s">
        <v>220</v>
      </c>
      <c r="F33" s="100">
        <v>1700000</v>
      </c>
    </row>
    <row r="34" spans="1:6" ht="25.5">
      <c r="A34" s="127"/>
      <c r="B34" s="129"/>
      <c r="C34" s="97" t="s">
        <v>138</v>
      </c>
      <c r="D34" s="98" t="s">
        <v>226</v>
      </c>
      <c r="E34" s="37" t="s">
        <v>184</v>
      </c>
      <c r="F34" s="100">
        <v>350000</v>
      </c>
    </row>
    <row r="35" spans="1:6" ht="25.5">
      <c r="A35" s="127"/>
      <c r="B35" s="129"/>
      <c r="C35" s="97" t="s">
        <v>139</v>
      </c>
      <c r="D35" s="98" t="s">
        <v>226</v>
      </c>
      <c r="E35" s="37" t="s">
        <v>185</v>
      </c>
      <c r="F35" s="100">
        <v>50000</v>
      </c>
    </row>
    <row r="36" spans="1:6" ht="25.5">
      <c r="A36" s="127"/>
      <c r="B36" s="129"/>
      <c r="C36" s="97" t="s">
        <v>137</v>
      </c>
      <c r="D36" s="98" t="s">
        <v>226</v>
      </c>
      <c r="E36" s="37" t="s">
        <v>186</v>
      </c>
      <c r="F36" s="100">
        <v>250000</v>
      </c>
    </row>
    <row r="37" spans="1:6" ht="12.75" customHeight="1">
      <c r="A37" s="35"/>
      <c r="B37" s="4"/>
      <c r="C37" s="4"/>
      <c r="D37" s="71"/>
      <c r="E37" s="5" t="s">
        <v>14</v>
      </c>
      <c r="F37" s="6">
        <f>SUM(F30:F36)</f>
        <v>7150000</v>
      </c>
    </row>
    <row r="38" spans="1:6" ht="12.75" customHeight="1" hidden="1">
      <c r="A38" s="38" t="s">
        <v>34</v>
      </c>
      <c r="B38" s="39" t="s">
        <v>35</v>
      </c>
      <c r="C38" s="39"/>
      <c r="D38" s="72"/>
      <c r="E38" s="40" t="s">
        <v>98</v>
      </c>
      <c r="F38" s="39"/>
    </row>
    <row r="39" spans="1:6" ht="25.5">
      <c r="A39" s="127" t="s">
        <v>85</v>
      </c>
      <c r="B39" s="129" t="s">
        <v>36</v>
      </c>
      <c r="C39" s="97" t="s">
        <v>139</v>
      </c>
      <c r="D39" s="98" t="s">
        <v>225</v>
      </c>
      <c r="E39" s="37" t="s">
        <v>235</v>
      </c>
      <c r="F39" s="100">
        <v>110212212</v>
      </c>
    </row>
    <row r="40" spans="1:6" ht="15" customHeight="1">
      <c r="A40" s="127"/>
      <c r="B40" s="129"/>
      <c r="C40" s="97" t="s">
        <v>138</v>
      </c>
      <c r="D40" s="98" t="s">
        <v>226</v>
      </c>
      <c r="E40" s="24" t="s">
        <v>236</v>
      </c>
      <c r="F40" s="100">
        <v>5000000</v>
      </c>
    </row>
    <row r="41" spans="1:6" ht="12.75">
      <c r="A41" s="127"/>
      <c r="B41" s="129"/>
      <c r="C41" s="97" t="s">
        <v>138</v>
      </c>
      <c r="D41" s="98" t="s">
        <v>226</v>
      </c>
      <c r="E41" s="24" t="s">
        <v>237</v>
      </c>
      <c r="F41" s="100">
        <v>5000000</v>
      </c>
    </row>
    <row r="42" spans="1:6" ht="12.75">
      <c r="A42" s="35"/>
      <c r="B42" s="4"/>
      <c r="C42" s="4"/>
      <c r="D42" s="71"/>
      <c r="E42" s="5" t="s">
        <v>14</v>
      </c>
      <c r="F42" s="6">
        <f>SUM(F39:F41)</f>
        <v>120212212</v>
      </c>
    </row>
    <row r="43" spans="1:7" ht="15" customHeight="1">
      <c r="A43" s="27" t="s">
        <v>37</v>
      </c>
      <c r="B43" s="41" t="s">
        <v>38</v>
      </c>
      <c r="C43" s="41"/>
      <c r="D43" s="73"/>
      <c r="E43" s="29"/>
      <c r="F43" s="30">
        <f>+F46+F48+F52+F56+F67</f>
        <v>203985000</v>
      </c>
      <c r="G43" s="125"/>
    </row>
    <row r="44" spans="1:6" ht="12.75" customHeight="1" hidden="1">
      <c r="A44" s="38" t="s">
        <v>39</v>
      </c>
      <c r="B44" s="39" t="s">
        <v>40</v>
      </c>
      <c r="C44" s="39"/>
      <c r="D44" s="72"/>
      <c r="E44" s="42"/>
      <c r="F44" s="39"/>
    </row>
    <row r="45" spans="1:6" ht="51">
      <c r="A45" s="103" t="s">
        <v>41</v>
      </c>
      <c r="B45" s="97" t="s">
        <v>42</v>
      </c>
      <c r="C45" s="97" t="s">
        <v>128</v>
      </c>
      <c r="D45" s="98" t="s">
        <v>225</v>
      </c>
      <c r="E45" s="37" t="s">
        <v>238</v>
      </c>
      <c r="F45" s="100">
        <v>2000000</v>
      </c>
    </row>
    <row r="46" spans="1:6" ht="12.75">
      <c r="A46" s="43"/>
      <c r="B46" s="4"/>
      <c r="C46" s="4"/>
      <c r="D46" s="71"/>
      <c r="E46" s="5" t="s">
        <v>14</v>
      </c>
      <c r="F46" s="6">
        <f>+F45</f>
        <v>2000000</v>
      </c>
    </row>
    <row r="47" spans="1:6" ht="12.75">
      <c r="A47" s="104" t="s">
        <v>15</v>
      </c>
      <c r="B47" s="97" t="s">
        <v>16</v>
      </c>
      <c r="C47" s="97" t="s">
        <v>138</v>
      </c>
      <c r="D47" s="98" t="s">
        <v>226</v>
      </c>
      <c r="E47" s="105" t="s">
        <v>239</v>
      </c>
      <c r="F47" s="100">
        <v>3300000</v>
      </c>
    </row>
    <row r="48" spans="1:6" ht="12.75">
      <c r="A48" s="3"/>
      <c r="B48" s="86"/>
      <c r="C48" s="4"/>
      <c r="D48" s="71"/>
      <c r="E48" s="5" t="s">
        <v>14</v>
      </c>
      <c r="F48" s="6">
        <f>SUM(F47:F47)</f>
        <v>3300000</v>
      </c>
    </row>
    <row r="49" spans="1:6" ht="12.75" customHeight="1">
      <c r="A49" s="133" t="s">
        <v>17</v>
      </c>
      <c r="B49" s="130" t="s">
        <v>18</v>
      </c>
      <c r="C49" s="106" t="s">
        <v>240</v>
      </c>
      <c r="D49" s="98" t="s">
        <v>225</v>
      </c>
      <c r="E49" s="107" t="s">
        <v>241</v>
      </c>
      <c r="F49" s="100">
        <v>5000000</v>
      </c>
    </row>
    <row r="50" spans="1:6" ht="25.5">
      <c r="A50" s="133"/>
      <c r="B50" s="131"/>
      <c r="C50" s="106" t="s">
        <v>240</v>
      </c>
      <c r="D50" s="98" t="s">
        <v>225</v>
      </c>
      <c r="E50" s="105" t="s">
        <v>242</v>
      </c>
      <c r="F50" s="100">
        <v>2000000</v>
      </c>
    </row>
    <row r="51" spans="1:6" ht="12.75">
      <c r="A51" s="133"/>
      <c r="B51" s="131"/>
      <c r="C51" s="106" t="s">
        <v>240</v>
      </c>
      <c r="D51" s="98" t="s">
        <v>225</v>
      </c>
      <c r="E51" s="105" t="s">
        <v>243</v>
      </c>
      <c r="F51" s="100">
        <v>1000000</v>
      </c>
    </row>
    <row r="52" spans="1:6" ht="12.75">
      <c r="A52" s="3"/>
      <c r="B52" s="4"/>
      <c r="C52" s="4"/>
      <c r="D52" s="71"/>
      <c r="E52" s="5" t="s">
        <v>14</v>
      </c>
      <c r="F52" s="6">
        <f>SUM(F49:F51)</f>
        <v>8000000</v>
      </c>
    </row>
    <row r="53" spans="1:6" ht="12.75">
      <c r="A53" s="135" t="s">
        <v>19</v>
      </c>
      <c r="B53" s="129" t="s">
        <v>20</v>
      </c>
      <c r="C53" s="97" t="s">
        <v>137</v>
      </c>
      <c r="D53" s="98" t="s">
        <v>226</v>
      </c>
      <c r="E53" s="105" t="s">
        <v>244</v>
      </c>
      <c r="F53" s="100">
        <v>35000</v>
      </c>
    </row>
    <row r="54" spans="1:6" ht="38.25">
      <c r="A54" s="135"/>
      <c r="B54" s="129"/>
      <c r="C54" s="97" t="s">
        <v>137</v>
      </c>
      <c r="D54" s="98" t="s">
        <v>226</v>
      </c>
      <c r="E54" s="105" t="s">
        <v>245</v>
      </c>
      <c r="F54" s="100">
        <v>105400000</v>
      </c>
    </row>
    <row r="55" spans="1:6" ht="25.5">
      <c r="A55" s="135"/>
      <c r="B55" s="129"/>
      <c r="C55" s="97" t="s">
        <v>137</v>
      </c>
      <c r="D55" s="98" t="s">
        <v>226</v>
      </c>
      <c r="E55" s="105" t="s">
        <v>246</v>
      </c>
      <c r="F55" s="100">
        <v>66500000</v>
      </c>
    </row>
    <row r="56" spans="1:6" ht="15" customHeight="1">
      <c r="A56" s="35"/>
      <c r="B56" s="4"/>
      <c r="C56" s="4"/>
      <c r="D56" s="71"/>
      <c r="E56" s="5" t="s">
        <v>14</v>
      </c>
      <c r="F56" s="6">
        <f>SUM(F53:F55)</f>
        <v>171935000</v>
      </c>
    </row>
    <row r="57" spans="1:6" ht="38.25">
      <c r="A57" s="128" t="s">
        <v>73</v>
      </c>
      <c r="B57" s="128" t="s">
        <v>74</v>
      </c>
      <c r="C57" s="108" t="s">
        <v>139</v>
      </c>
      <c r="D57" s="109" t="s">
        <v>225</v>
      </c>
      <c r="E57" s="105" t="s">
        <v>247</v>
      </c>
      <c r="F57" s="100">
        <v>2400000</v>
      </c>
    </row>
    <row r="58" spans="1:6" ht="76.5">
      <c r="A58" s="128"/>
      <c r="B58" s="128"/>
      <c r="C58" s="108" t="s">
        <v>139</v>
      </c>
      <c r="D58" s="109" t="s">
        <v>225</v>
      </c>
      <c r="E58" s="105" t="s">
        <v>248</v>
      </c>
      <c r="F58" s="100">
        <v>3000000</v>
      </c>
    </row>
    <row r="59" spans="1:6" ht="25.5">
      <c r="A59" s="128"/>
      <c r="B59" s="128"/>
      <c r="C59" s="108" t="s">
        <v>128</v>
      </c>
      <c r="D59" s="109" t="s">
        <v>226</v>
      </c>
      <c r="E59" s="105" t="s">
        <v>249</v>
      </c>
      <c r="F59" s="100">
        <v>1500000</v>
      </c>
    </row>
    <row r="60" spans="1:6" ht="51">
      <c r="A60" s="128"/>
      <c r="B60" s="128"/>
      <c r="C60" s="108" t="s">
        <v>128</v>
      </c>
      <c r="D60" s="109" t="s">
        <v>226</v>
      </c>
      <c r="E60" s="105" t="s">
        <v>250</v>
      </c>
      <c r="F60" s="100">
        <v>500000</v>
      </c>
    </row>
    <row r="61" spans="1:6" ht="25.5">
      <c r="A61" s="128"/>
      <c r="B61" s="128"/>
      <c r="C61" s="108" t="s">
        <v>153</v>
      </c>
      <c r="D61" s="109" t="s">
        <v>226</v>
      </c>
      <c r="E61" s="105" t="s">
        <v>251</v>
      </c>
      <c r="F61" s="100">
        <v>500000</v>
      </c>
    </row>
    <row r="62" spans="1:6" ht="25.5">
      <c r="A62" s="128"/>
      <c r="B62" s="128"/>
      <c r="C62" s="108" t="s">
        <v>137</v>
      </c>
      <c r="D62" s="109" t="s">
        <v>226</v>
      </c>
      <c r="E62" s="105" t="s">
        <v>427</v>
      </c>
      <c r="F62" s="100">
        <v>3950000</v>
      </c>
    </row>
    <row r="63" spans="1:6" ht="25.5">
      <c r="A63" s="128"/>
      <c r="B63" s="128"/>
      <c r="C63" s="108" t="s">
        <v>138</v>
      </c>
      <c r="D63" s="109" t="s">
        <v>226</v>
      </c>
      <c r="E63" s="105" t="s">
        <v>252</v>
      </c>
      <c r="F63" s="100">
        <v>300000</v>
      </c>
    </row>
    <row r="64" spans="1:6" ht="12.75">
      <c r="A64" s="128"/>
      <c r="B64" s="128"/>
      <c r="C64" s="108" t="s">
        <v>138</v>
      </c>
      <c r="D64" s="109" t="s">
        <v>226</v>
      </c>
      <c r="E64" s="105" t="s">
        <v>253</v>
      </c>
      <c r="F64" s="100">
        <v>1500000</v>
      </c>
    </row>
    <row r="65" spans="1:6" ht="25.5">
      <c r="A65" s="128"/>
      <c r="B65" s="128"/>
      <c r="C65" s="108" t="s">
        <v>138</v>
      </c>
      <c r="D65" s="109" t="s">
        <v>226</v>
      </c>
      <c r="E65" s="105" t="s">
        <v>254</v>
      </c>
      <c r="F65" s="100">
        <v>100000</v>
      </c>
    </row>
    <row r="66" spans="1:6" ht="12.75">
      <c r="A66" s="128"/>
      <c r="B66" s="128"/>
      <c r="C66" s="108" t="s">
        <v>139</v>
      </c>
      <c r="D66" s="109" t="s">
        <v>226</v>
      </c>
      <c r="E66" s="105" t="s">
        <v>255</v>
      </c>
      <c r="F66" s="100">
        <v>5000000</v>
      </c>
    </row>
    <row r="67" spans="1:6" ht="12.75">
      <c r="A67" s="35"/>
      <c r="B67" s="4"/>
      <c r="C67" s="4"/>
      <c r="D67" s="71"/>
      <c r="E67" s="5" t="s">
        <v>14</v>
      </c>
      <c r="F67" s="6">
        <f>SUM(F57:F66)</f>
        <v>18750000</v>
      </c>
    </row>
    <row r="68" spans="1:6" ht="12.75">
      <c r="A68" s="89" t="s">
        <v>86</v>
      </c>
      <c r="B68" s="88" t="s">
        <v>75</v>
      </c>
      <c r="C68" s="41"/>
      <c r="D68" s="73"/>
      <c r="E68" s="29"/>
      <c r="F68" s="30">
        <f>+F71</f>
        <v>2000000</v>
      </c>
    </row>
    <row r="69" spans="1:6" ht="25.5">
      <c r="A69" s="154" t="s">
        <v>102</v>
      </c>
      <c r="B69" s="152" t="s">
        <v>87</v>
      </c>
      <c r="C69" s="106" t="s">
        <v>128</v>
      </c>
      <c r="D69" s="98" t="s">
        <v>225</v>
      </c>
      <c r="E69" s="22" t="s">
        <v>187</v>
      </c>
      <c r="F69" s="100">
        <v>1000000</v>
      </c>
    </row>
    <row r="70" spans="1:6" ht="25.5">
      <c r="A70" s="155"/>
      <c r="B70" s="153"/>
      <c r="C70" s="106" t="s">
        <v>128</v>
      </c>
      <c r="D70" s="98" t="s">
        <v>225</v>
      </c>
      <c r="E70" s="22" t="s">
        <v>188</v>
      </c>
      <c r="F70" s="100">
        <v>1000000</v>
      </c>
    </row>
    <row r="71" spans="1:6" ht="15" customHeight="1">
      <c r="A71" s="90"/>
      <c r="B71" s="87"/>
      <c r="C71" s="4"/>
      <c r="D71" s="71"/>
      <c r="E71" s="5" t="s">
        <v>14</v>
      </c>
      <c r="F71" s="6">
        <f>SUM(F69:F70)</f>
        <v>2000000</v>
      </c>
    </row>
    <row r="72" spans="1:7" ht="12.75">
      <c r="A72" s="27" t="s">
        <v>50</v>
      </c>
      <c r="B72" s="41" t="s">
        <v>57</v>
      </c>
      <c r="C72" s="41"/>
      <c r="D72" s="73"/>
      <c r="E72" s="29"/>
      <c r="F72" s="30">
        <f>+F97+F104</f>
        <v>30620000</v>
      </c>
      <c r="G72" s="125"/>
    </row>
    <row r="73" spans="1:6" ht="12.75">
      <c r="A73" s="127" t="s">
        <v>58</v>
      </c>
      <c r="B73" s="129" t="s">
        <v>59</v>
      </c>
      <c r="C73" s="97" t="s">
        <v>128</v>
      </c>
      <c r="D73" s="98" t="s">
        <v>225</v>
      </c>
      <c r="E73" s="25" t="s">
        <v>140</v>
      </c>
      <c r="F73" s="100"/>
    </row>
    <row r="74" spans="1:6" ht="12.75">
      <c r="A74" s="127"/>
      <c r="B74" s="129"/>
      <c r="C74" s="97" t="s">
        <v>128</v>
      </c>
      <c r="D74" s="98" t="s">
        <v>225</v>
      </c>
      <c r="E74" s="107" t="s">
        <v>141</v>
      </c>
      <c r="F74" s="100">
        <v>3000000</v>
      </c>
    </row>
    <row r="75" spans="1:6" ht="12.75">
      <c r="A75" s="127"/>
      <c r="B75" s="129"/>
      <c r="C75" s="97" t="s">
        <v>128</v>
      </c>
      <c r="D75" s="98" t="s">
        <v>225</v>
      </c>
      <c r="E75" s="107" t="s">
        <v>142</v>
      </c>
      <c r="F75" s="100">
        <v>720000</v>
      </c>
    </row>
    <row r="76" spans="1:6" ht="12.75">
      <c r="A76" s="127"/>
      <c r="B76" s="129"/>
      <c r="C76" s="97" t="s">
        <v>128</v>
      </c>
      <c r="D76" s="98" t="s">
        <v>225</v>
      </c>
      <c r="E76" s="107" t="s">
        <v>143</v>
      </c>
      <c r="F76" s="100">
        <v>720000</v>
      </c>
    </row>
    <row r="77" spans="1:6" ht="12.75">
      <c r="A77" s="127"/>
      <c r="B77" s="129"/>
      <c r="C77" s="97" t="s">
        <v>128</v>
      </c>
      <c r="D77" s="98" t="s">
        <v>225</v>
      </c>
      <c r="E77" s="107" t="s">
        <v>144</v>
      </c>
      <c r="F77" s="100">
        <v>10700000</v>
      </c>
    </row>
    <row r="78" spans="1:6" ht="12.75">
      <c r="A78" s="127"/>
      <c r="B78" s="129"/>
      <c r="C78" s="97" t="s">
        <v>128</v>
      </c>
      <c r="D78" s="98" t="s">
        <v>225</v>
      </c>
      <c r="E78" s="107" t="s">
        <v>145</v>
      </c>
      <c r="F78" s="100">
        <v>950000</v>
      </c>
    </row>
    <row r="79" spans="1:6" ht="12.75">
      <c r="A79" s="127"/>
      <c r="B79" s="129"/>
      <c r="C79" s="97" t="s">
        <v>128</v>
      </c>
      <c r="D79" s="98" t="s">
        <v>225</v>
      </c>
      <c r="E79" s="107" t="s">
        <v>146</v>
      </c>
      <c r="F79" s="100">
        <v>150000</v>
      </c>
    </row>
    <row r="80" spans="1:6" ht="12.75">
      <c r="A80" s="127"/>
      <c r="B80" s="129"/>
      <c r="C80" s="97" t="s">
        <v>128</v>
      </c>
      <c r="D80" s="98" t="s">
        <v>225</v>
      </c>
      <c r="E80" s="107" t="s">
        <v>147</v>
      </c>
      <c r="F80" s="100">
        <v>350000</v>
      </c>
    </row>
    <row r="81" spans="1:6" ht="12.75">
      <c r="A81" s="127"/>
      <c r="B81" s="129"/>
      <c r="C81" s="97" t="s">
        <v>128</v>
      </c>
      <c r="D81" s="98" t="s">
        <v>225</v>
      </c>
      <c r="E81" s="107" t="s">
        <v>148</v>
      </c>
      <c r="F81" s="100">
        <v>710000</v>
      </c>
    </row>
    <row r="82" spans="1:6" ht="25.5">
      <c r="A82" s="127"/>
      <c r="B82" s="129"/>
      <c r="C82" s="97" t="s">
        <v>137</v>
      </c>
      <c r="D82" s="98" t="s">
        <v>225</v>
      </c>
      <c r="E82" s="107" t="s">
        <v>256</v>
      </c>
      <c r="F82" s="100">
        <v>750000</v>
      </c>
    </row>
    <row r="83" spans="1:6" ht="38.25">
      <c r="A83" s="127"/>
      <c r="B83" s="129"/>
      <c r="C83" s="97" t="s">
        <v>137</v>
      </c>
      <c r="D83" s="98" t="s">
        <v>225</v>
      </c>
      <c r="E83" s="107" t="s">
        <v>257</v>
      </c>
      <c r="F83" s="100">
        <v>150000</v>
      </c>
    </row>
    <row r="84" spans="1:6" ht="38.25">
      <c r="A84" s="127"/>
      <c r="B84" s="129"/>
      <c r="C84" s="97" t="s">
        <v>137</v>
      </c>
      <c r="D84" s="98" t="s">
        <v>225</v>
      </c>
      <c r="E84" s="107" t="s">
        <v>258</v>
      </c>
      <c r="F84" s="100">
        <v>120000</v>
      </c>
    </row>
    <row r="85" spans="1:6" ht="25.5">
      <c r="A85" s="127"/>
      <c r="B85" s="129"/>
      <c r="C85" s="97" t="s">
        <v>137</v>
      </c>
      <c r="D85" s="98" t="s">
        <v>225</v>
      </c>
      <c r="E85" s="107" t="s">
        <v>259</v>
      </c>
      <c r="F85" s="100">
        <v>375000</v>
      </c>
    </row>
    <row r="86" spans="1:6" ht="25.5">
      <c r="A86" s="127"/>
      <c r="B86" s="129"/>
      <c r="C86" s="97" t="s">
        <v>137</v>
      </c>
      <c r="D86" s="98" t="s">
        <v>225</v>
      </c>
      <c r="E86" s="107" t="s">
        <v>260</v>
      </c>
      <c r="F86" s="100">
        <v>375000</v>
      </c>
    </row>
    <row r="87" spans="1:6" ht="25.5" customHeight="1">
      <c r="A87" s="127"/>
      <c r="B87" s="129"/>
      <c r="C87" s="97" t="s">
        <v>137</v>
      </c>
      <c r="D87" s="98" t="s">
        <v>225</v>
      </c>
      <c r="E87" s="107" t="s">
        <v>261</v>
      </c>
      <c r="F87" s="100">
        <v>225000</v>
      </c>
    </row>
    <row r="88" spans="1:6" ht="25.5">
      <c r="A88" s="127"/>
      <c r="B88" s="129"/>
      <c r="C88" s="97" t="s">
        <v>137</v>
      </c>
      <c r="D88" s="98" t="s">
        <v>225</v>
      </c>
      <c r="E88" s="107" t="s">
        <v>262</v>
      </c>
      <c r="F88" s="100">
        <v>375000</v>
      </c>
    </row>
    <row r="89" spans="1:6" ht="38.25">
      <c r="A89" s="127"/>
      <c r="B89" s="129"/>
      <c r="C89" s="97" t="s">
        <v>128</v>
      </c>
      <c r="D89" s="98" t="s">
        <v>226</v>
      </c>
      <c r="E89" s="107" t="s">
        <v>263</v>
      </c>
      <c r="F89" s="100">
        <v>900000</v>
      </c>
    </row>
    <row r="90" spans="1:6" ht="38.25">
      <c r="A90" s="127"/>
      <c r="B90" s="129"/>
      <c r="C90" s="97" t="s">
        <v>128</v>
      </c>
      <c r="D90" s="98" t="s">
        <v>226</v>
      </c>
      <c r="E90" s="107" t="s">
        <v>264</v>
      </c>
      <c r="F90" s="100">
        <v>100000</v>
      </c>
    </row>
    <row r="91" spans="1:6" ht="38.25">
      <c r="A91" s="127"/>
      <c r="B91" s="129"/>
      <c r="C91" s="97" t="s">
        <v>128</v>
      </c>
      <c r="D91" s="98" t="s">
        <v>226</v>
      </c>
      <c r="E91" s="107" t="s">
        <v>265</v>
      </c>
      <c r="F91" s="100">
        <v>1000000</v>
      </c>
    </row>
    <row r="92" spans="1:6" ht="12.75">
      <c r="A92" s="127"/>
      <c r="B92" s="129"/>
      <c r="C92" s="97" t="s">
        <v>138</v>
      </c>
      <c r="D92" s="98" t="s">
        <v>226</v>
      </c>
      <c r="E92" s="107" t="s">
        <v>266</v>
      </c>
      <c r="F92" s="100">
        <v>250000</v>
      </c>
    </row>
    <row r="93" spans="1:6" ht="25.5">
      <c r="A93" s="127"/>
      <c r="B93" s="129"/>
      <c r="C93" s="97" t="s">
        <v>139</v>
      </c>
      <c r="D93" s="98" t="s">
        <v>226</v>
      </c>
      <c r="E93" s="107" t="s">
        <v>267</v>
      </c>
      <c r="F93" s="100">
        <v>250000</v>
      </c>
    </row>
    <row r="94" spans="1:6" ht="25.5">
      <c r="A94" s="127"/>
      <c r="B94" s="129"/>
      <c r="C94" s="97" t="s">
        <v>163</v>
      </c>
      <c r="D94" s="98" t="s">
        <v>226</v>
      </c>
      <c r="E94" s="107" t="s">
        <v>268</v>
      </c>
      <c r="F94" s="100">
        <v>600000</v>
      </c>
    </row>
    <row r="95" spans="1:6" ht="25.5">
      <c r="A95" s="127"/>
      <c r="B95" s="129"/>
      <c r="C95" s="97" t="s">
        <v>137</v>
      </c>
      <c r="D95" s="98" t="s">
        <v>226</v>
      </c>
      <c r="E95" s="107" t="s">
        <v>269</v>
      </c>
      <c r="F95" s="100">
        <v>600000</v>
      </c>
    </row>
    <row r="96" spans="1:6" ht="25.5">
      <c r="A96" s="127"/>
      <c r="B96" s="129"/>
      <c r="C96" s="97" t="s">
        <v>240</v>
      </c>
      <c r="D96" s="98" t="s">
        <v>226</v>
      </c>
      <c r="E96" s="107" t="s">
        <v>270</v>
      </c>
      <c r="F96" s="100">
        <v>1500000</v>
      </c>
    </row>
    <row r="97" spans="1:6" ht="12.75">
      <c r="A97" s="44"/>
      <c r="B97" s="18"/>
      <c r="C97" s="18"/>
      <c r="D97" s="74"/>
      <c r="E97" s="5" t="s">
        <v>14</v>
      </c>
      <c r="F97" s="36">
        <f>SUM(F74:F96)</f>
        <v>24870000</v>
      </c>
    </row>
    <row r="98" spans="1:6" ht="25.5">
      <c r="A98" s="128" t="s">
        <v>44</v>
      </c>
      <c r="B98" s="134" t="s">
        <v>45</v>
      </c>
      <c r="C98" s="97" t="s">
        <v>128</v>
      </c>
      <c r="D98" s="98" t="s">
        <v>225</v>
      </c>
      <c r="E98" s="105" t="s">
        <v>271</v>
      </c>
      <c r="F98" s="100">
        <v>3120000</v>
      </c>
    </row>
    <row r="99" spans="1:6" ht="12.75">
      <c r="A99" s="128"/>
      <c r="B99" s="134"/>
      <c r="C99" s="97" t="s">
        <v>128</v>
      </c>
      <c r="D99" s="98" t="s">
        <v>225</v>
      </c>
      <c r="E99" s="22" t="s">
        <v>272</v>
      </c>
      <c r="F99" s="100">
        <v>300000</v>
      </c>
    </row>
    <row r="100" spans="1:6" ht="12.75">
      <c r="A100" s="128"/>
      <c r="B100" s="134"/>
      <c r="C100" s="97" t="s">
        <v>128</v>
      </c>
      <c r="D100" s="98" t="s">
        <v>225</v>
      </c>
      <c r="E100" s="22" t="s">
        <v>273</v>
      </c>
      <c r="F100" s="100">
        <v>430000</v>
      </c>
    </row>
    <row r="101" spans="1:6" ht="12.75">
      <c r="A101" s="128"/>
      <c r="B101" s="134"/>
      <c r="C101" s="97" t="s">
        <v>128</v>
      </c>
      <c r="D101" s="98" t="s">
        <v>225</v>
      </c>
      <c r="E101" s="22" t="s">
        <v>149</v>
      </c>
      <c r="F101" s="100">
        <v>700000</v>
      </c>
    </row>
    <row r="102" spans="1:6" ht="12.75">
      <c r="A102" s="128"/>
      <c r="B102" s="134"/>
      <c r="C102" s="97" t="s">
        <v>128</v>
      </c>
      <c r="D102" s="98" t="s">
        <v>225</v>
      </c>
      <c r="E102" s="22" t="s">
        <v>150</v>
      </c>
      <c r="F102" s="100">
        <v>400000</v>
      </c>
    </row>
    <row r="103" spans="1:6" ht="38.25">
      <c r="A103" s="128"/>
      <c r="B103" s="134"/>
      <c r="C103" s="97" t="s">
        <v>128</v>
      </c>
      <c r="D103" s="98" t="s">
        <v>225</v>
      </c>
      <c r="E103" s="22" t="s">
        <v>151</v>
      </c>
      <c r="F103" s="100">
        <v>800000</v>
      </c>
    </row>
    <row r="104" spans="1:6" ht="12.75">
      <c r="A104" s="35"/>
      <c r="B104" s="4"/>
      <c r="C104" s="4"/>
      <c r="D104" s="71"/>
      <c r="E104" s="5" t="s">
        <v>14</v>
      </c>
      <c r="F104" s="6">
        <f>SUM(F98:F103)</f>
        <v>5750000</v>
      </c>
    </row>
    <row r="105" spans="1:7" ht="12.75">
      <c r="A105" s="32" t="s">
        <v>63</v>
      </c>
      <c r="B105" s="28" t="s">
        <v>64</v>
      </c>
      <c r="C105" s="28"/>
      <c r="D105" s="69"/>
      <c r="E105" s="29"/>
      <c r="F105" s="30">
        <f>+F109+F117+F119+F122+F130+F148+F153</f>
        <v>64822500</v>
      </c>
      <c r="G105" s="125"/>
    </row>
    <row r="106" spans="1:6" ht="25.5">
      <c r="A106" s="135" t="s">
        <v>65</v>
      </c>
      <c r="B106" s="129" t="s">
        <v>66</v>
      </c>
      <c r="C106" s="97" t="s">
        <v>137</v>
      </c>
      <c r="D106" s="98" t="s">
        <v>225</v>
      </c>
      <c r="E106" s="22" t="s">
        <v>152</v>
      </c>
      <c r="F106" s="110">
        <v>3000000</v>
      </c>
    </row>
    <row r="107" spans="1:6" ht="38.25">
      <c r="A107" s="135"/>
      <c r="B107" s="129"/>
      <c r="C107" s="97" t="s">
        <v>153</v>
      </c>
      <c r="D107" s="98" t="s">
        <v>225</v>
      </c>
      <c r="E107" s="22" t="s">
        <v>154</v>
      </c>
      <c r="F107" s="110">
        <v>2000000</v>
      </c>
    </row>
    <row r="108" spans="1:6" ht="63.75">
      <c r="A108" s="135"/>
      <c r="B108" s="129"/>
      <c r="C108" s="97" t="s">
        <v>128</v>
      </c>
      <c r="D108" s="98" t="s">
        <v>225</v>
      </c>
      <c r="E108" s="22" t="s">
        <v>274</v>
      </c>
      <c r="F108" s="110">
        <v>2200000</v>
      </c>
    </row>
    <row r="109" spans="1:6" ht="12.75">
      <c r="A109" s="12"/>
      <c r="B109" s="13"/>
      <c r="C109" s="13"/>
      <c r="D109" s="75"/>
      <c r="E109" s="5" t="s">
        <v>14</v>
      </c>
      <c r="F109" s="6">
        <f>SUM(F106:F108)</f>
        <v>7200000</v>
      </c>
    </row>
    <row r="110" spans="1:6" ht="12.75">
      <c r="A110" s="132" t="s">
        <v>80</v>
      </c>
      <c r="B110" s="134" t="s">
        <v>81</v>
      </c>
      <c r="C110" s="97" t="s">
        <v>137</v>
      </c>
      <c r="D110" s="98" t="s">
        <v>225</v>
      </c>
      <c r="E110" s="22" t="s">
        <v>155</v>
      </c>
      <c r="F110" s="100">
        <v>800000</v>
      </c>
    </row>
    <row r="111" spans="1:6" ht="12.75">
      <c r="A111" s="132"/>
      <c r="B111" s="134"/>
      <c r="C111" s="97" t="s">
        <v>137</v>
      </c>
      <c r="D111" s="98" t="s">
        <v>225</v>
      </c>
      <c r="E111" s="22" t="s">
        <v>156</v>
      </c>
      <c r="F111" s="100">
        <v>3162500</v>
      </c>
    </row>
    <row r="112" spans="1:6" ht="12.75">
      <c r="A112" s="132"/>
      <c r="B112" s="134"/>
      <c r="C112" s="97" t="s">
        <v>137</v>
      </c>
      <c r="D112" s="98" t="s">
        <v>225</v>
      </c>
      <c r="E112" s="22" t="s">
        <v>157</v>
      </c>
      <c r="F112" s="100">
        <v>2000000</v>
      </c>
    </row>
    <row r="113" spans="1:6" ht="12.75">
      <c r="A113" s="132"/>
      <c r="B113" s="134"/>
      <c r="C113" s="97" t="s">
        <v>137</v>
      </c>
      <c r="D113" s="98" t="s">
        <v>225</v>
      </c>
      <c r="E113" s="22" t="s">
        <v>158</v>
      </c>
      <c r="F113" s="100">
        <v>2000000</v>
      </c>
    </row>
    <row r="114" spans="1:6" ht="12.75">
      <c r="A114" s="132"/>
      <c r="B114" s="134"/>
      <c r="C114" s="97" t="s">
        <v>137</v>
      </c>
      <c r="D114" s="98" t="s">
        <v>225</v>
      </c>
      <c r="E114" s="22" t="s">
        <v>159</v>
      </c>
      <c r="F114" s="100">
        <v>350000</v>
      </c>
    </row>
    <row r="115" spans="1:6" ht="25.5">
      <c r="A115" s="132"/>
      <c r="B115" s="134"/>
      <c r="C115" s="97" t="s">
        <v>137</v>
      </c>
      <c r="D115" s="98" t="s">
        <v>225</v>
      </c>
      <c r="E115" s="22" t="s">
        <v>160</v>
      </c>
      <c r="F115" s="100">
        <v>600000</v>
      </c>
    </row>
    <row r="116" spans="1:6" ht="12.75">
      <c r="A116" s="132"/>
      <c r="B116" s="134"/>
      <c r="C116" s="97" t="s">
        <v>137</v>
      </c>
      <c r="D116" s="98" t="s">
        <v>225</v>
      </c>
      <c r="E116" s="22" t="s">
        <v>161</v>
      </c>
      <c r="F116" s="100">
        <v>2000000</v>
      </c>
    </row>
    <row r="117" spans="1:6" ht="12.75">
      <c r="A117" s="45"/>
      <c r="B117" s="4"/>
      <c r="C117" s="4"/>
      <c r="D117" s="71"/>
      <c r="E117" s="5" t="s">
        <v>14</v>
      </c>
      <c r="F117" s="6">
        <f>SUM(F110:F116)</f>
        <v>10912500</v>
      </c>
    </row>
    <row r="118" spans="1:6" ht="26.25" customHeight="1">
      <c r="A118" s="19" t="s">
        <v>82</v>
      </c>
      <c r="B118" s="8" t="s">
        <v>83</v>
      </c>
      <c r="C118" s="8" t="s">
        <v>137</v>
      </c>
      <c r="D118" s="70" t="s">
        <v>225</v>
      </c>
      <c r="E118" s="111" t="s">
        <v>162</v>
      </c>
      <c r="F118" s="100">
        <v>500000</v>
      </c>
    </row>
    <row r="119" spans="1:6" ht="12.75">
      <c r="A119" s="43"/>
      <c r="B119" s="4"/>
      <c r="C119" s="4"/>
      <c r="D119" s="71"/>
      <c r="E119" s="5" t="s">
        <v>14</v>
      </c>
      <c r="F119" s="6">
        <f>+F118</f>
        <v>500000</v>
      </c>
    </row>
    <row r="120" spans="1:6" ht="25.5">
      <c r="A120" s="132" t="s">
        <v>94</v>
      </c>
      <c r="B120" s="134" t="s">
        <v>95</v>
      </c>
      <c r="C120" s="8" t="s">
        <v>137</v>
      </c>
      <c r="D120" s="70" t="s">
        <v>225</v>
      </c>
      <c r="E120" s="112" t="s">
        <v>275</v>
      </c>
      <c r="F120" s="100">
        <v>6000000</v>
      </c>
    </row>
    <row r="121" spans="1:6" ht="25.5">
      <c r="A121" s="132"/>
      <c r="B121" s="134"/>
      <c r="C121" s="8" t="s">
        <v>137</v>
      </c>
      <c r="D121" s="70" t="s">
        <v>225</v>
      </c>
      <c r="E121" s="113" t="s">
        <v>276</v>
      </c>
      <c r="F121" s="100">
        <v>2500000</v>
      </c>
    </row>
    <row r="122" spans="1:6" ht="12.75">
      <c r="A122" s="43"/>
      <c r="B122" s="4"/>
      <c r="C122" s="4"/>
      <c r="D122" s="71"/>
      <c r="E122" s="5" t="s">
        <v>14</v>
      </c>
      <c r="F122" s="6">
        <f>SUM(F120:F121)</f>
        <v>8500000</v>
      </c>
    </row>
    <row r="123" spans="1:6" ht="38.25">
      <c r="A123" s="132" t="s">
        <v>96</v>
      </c>
      <c r="B123" s="134" t="s">
        <v>97</v>
      </c>
      <c r="C123" s="8" t="s">
        <v>128</v>
      </c>
      <c r="D123" s="70" t="s">
        <v>225</v>
      </c>
      <c r="E123" s="112" t="s">
        <v>164</v>
      </c>
      <c r="F123" s="100">
        <v>500000</v>
      </c>
    </row>
    <row r="124" spans="1:6" ht="12.75">
      <c r="A124" s="132"/>
      <c r="B124" s="134"/>
      <c r="C124" s="8" t="s">
        <v>138</v>
      </c>
      <c r="D124" s="70" t="s">
        <v>225</v>
      </c>
      <c r="E124" s="112" t="s">
        <v>277</v>
      </c>
      <c r="F124" s="100">
        <v>100000</v>
      </c>
    </row>
    <row r="125" spans="1:6" ht="12.75">
      <c r="A125" s="132"/>
      <c r="B125" s="134"/>
      <c r="C125" s="8" t="s">
        <v>153</v>
      </c>
      <c r="D125" s="70" t="s">
        <v>225</v>
      </c>
      <c r="E125" s="112" t="s">
        <v>165</v>
      </c>
      <c r="F125" s="100">
        <v>140000</v>
      </c>
    </row>
    <row r="126" spans="1:6" ht="25.5">
      <c r="A126" s="132"/>
      <c r="B126" s="134"/>
      <c r="C126" s="8" t="s">
        <v>139</v>
      </c>
      <c r="D126" s="70" t="s">
        <v>225</v>
      </c>
      <c r="E126" s="112" t="s">
        <v>278</v>
      </c>
      <c r="F126" s="100">
        <v>500000</v>
      </c>
    </row>
    <row r="127" spans="1:6" ht="25.5">
      <c r="A127" s="132"/>
      <c r="B127" s="134"/>
      <c r="C127" s="8" t="s">
        <v>137</v>
      </c>
      <c r="D127" s="70" t="s">
        <v>225</v>
      </c>
      <c r="E127" s="112" t="s">
        <v>279</v>
      </c>
      <c r="F127" s="100">
        <v>7700000</v>
      </c>
    </row>
    <row r="128" spans="1:6" ht="38.25">
      <c r="A128" s="132"/>
      <c r="B128" s="134"/>
      <c r="C128" s="8" t="s">
        <v>137</v>
      </c>
      <c r="D128" s="70" t="s">
        <v>225</v>
      </c>
      <c r="E128" s="112" t="s">
        <v>280</v>
      </c>
      <c r="F128" s="100">
        <v>5000000</v>
      </c>
    </row>
    <row r="129" spans="1:6" ht="25.5">
      <c r="A129" s="132"/>
      <c r="B129" s="134"/>
      <c r="C129" s="8" t="s">
        <v>137</v>
      </c>
      <c r="D129" s="70" t="s">
        <v>225</v>
      </c>
      <c r="E129" s="112" t="s">
        <v>281</v>
      </c>
      <c r="F129" s="100">
        <v>450000</v>
      </c>
    </row>
    <row r="130" spans="1:6" ht="12.75">
      <c r="A130" s="14"/>
      <c r="B130" s="15"/>
      <c r="C130" s="15"/>
      <c r="D130" s="77"/>
      <c r="E130" s="5" t="s">
        <v>14</v>
      </c>
      <c r="F130" s="6">
        <f>SUM(F123:F129)</f>
        <v>14390000</v>
      </c>
    </row>
    <row r="131" spans="1:6" ht="25.5">
      <c r="A131" s="132" t="s">
        <v>0</v>
      </c>
      <c r="B131" s="134" t="s">
        <v>84</v>
      </c>
      <c r="C131" s="97" t="s">
        <v>128</v>
      </c>
      <c r="D131" s="98" t="s">
        <v>225</v>
      </c>
      <c r="E131" s="112" t="s">
        <v>282</v>
      </c>
      <c r="F131" s="100">
        <v>800000</v>
      </c>
    </row>
    <row r="132" spans="1:6" ht="12.75">
      <c r="A132" s="132"/>
      <c r="B132" s="134"/>
      <c r="C132" s="97" t="s">
        <v>153</v>
      </c>
      <c r="D132" s="98" t="s">
        <v>225</v>
      </c>
      <c r="E132" s="112" t="s">
        <v>283</v>
      </c>
      <c r="F132" s="100">
        <v>100000</v>
      </c>
    </row>
    <row r="133" spans="1:6" ht="25.5">
      <c r="A133" s="132"/>
      <c r="B133" s="134"/>
      <c r="C133" s="97" t="s">
        <v>285</v>
      </c>
      <c r="D133" s="98" t="s">
        <v>225</v>
      </c>
      <c r="E133" s="112" t="s">
        <v>284</v>
      </c>
      <c r="F133" s="100">
        <v>100000</v>
      </c>
    </row>
    <row r="134" spans="1:6" ht="12.75">
      <c r="A134" s="132"/>
      <c r="B134" s="134"/>
      <c r="C134" s="97" t="s">
        <v>138</v>
      </c>
      <c r="D134" s="98" t="s">
        <v>225</v>
      </c>
      <c r="E134" s="112" t="s">
        <v>166</v>
      </c>
      <c r="F134" s="100">
        <v>800000</v>
      </c>
    </row>
    <row r="135" spans="1:6" ht="12.75">
      <c r="A135" s="132"/>
      <c r="B135" s="134"/>
      <c r="C135" s="97" t="s">
        <v>139</v>
      </c>
      <c r="D135" s="98" t="s">
        <v>225</v>
      </c>
      <c r="E135" s="112" t="s">
        <v>167</v>
      </c>
      <c r="F135" s="100">
        <v>200000</v>
      </c>
    </row>
    <row r="136" spans="1:6" ht="12.75">
      <c r="A136" s="132"/>
      <c r="B136" s="134"/>
      <c r="C136" s="97" t="s">
        <v>139</v>
      </c>
      <c r="D136" s="98" t="s">
        <v>225</v>
      </c>
      <c r="E136" s="112" t="s">
        <v>286</v>
      </c>
      <c r="F136" s="100">
        <v>100000</v>
      </c>
    </row>
    <row r="137" spans="1:6" ht="12.75">
      <c r="A137" s="132"/>
      <c r="B137" s="134"/>
      <c r="C137" s="97" t="s">
        <v>137</v>
      </c>
      <c r="D137" s="98" t="s">
        <v>225</v>
      </c>
      <c r="E137" s="112" t="s">
        <v>168</v>
      </c>
      <c r="F137" s="100">
        <v>1400000</v>
      </c>
    </row>
    <row r="138" spans="1:6" ht="25.5">
      <c r="A138" s="132"/>
      <c r="B138" s="134"/>
      <c r="C138" s="97" t="s">
        <v>137</v>
      </c>
      <c r="D138" s="98" t="s">
        <v>225</v>
      </c>
      <c r="E138" s="114" t="s">
        <v>169</v>
      </c>
      <c r="F138" s="100">
        <v>600000</v>
      </c>
    </row>
    <row r="139" spans="1:6" ht="25.5">
      <c r="A139" s="132"/>
      <c r="B139" s="134"/>
      <c r="C139" s="97" t="s">
        <v>163</v>
      </c>
      <c r="D139" s="98" t="s">
        <v>225</v>
      </c>
      <c r="E139" s="112" t="s">
        <v>287</v>
      </c>
      <c r="F139" s="100">
        <v>450000</v>
      </c>
    </row>
    <row r="140" spans="1:7" ht="25.5">
      <c r="A140" s="132"/>
      <c r="B140" s="134"/>
      <c r="C140" s="97" t="s">
        <v>240</v>
      </c>
      <c r="D140" s="98" t="s">
        <v>225</v>
      </c>
      <c r="E140" s="112" t="s">
        <v>288</v>
      </c>
      <c r="F140" s="100">
        <v>2500000</v>
      </c>
      <c r="G140" s="92"/>
    </row>
    <row r="141" spans="1:6" ht="25.5">
      <c r="A141" s="132"/>
      <c r="B141" s="134"/>
      <c r="C141" s="97" t="s">
        <v>240</v>
      </c>
      <c r="D141" s="98" t="s">
        <v>225</v>
      </c>
      <c r="E141" s="112" t="s">
        <v>289</v>
      </c>
      <c r="F141" s="100">
        <v>5000000</v>
      </c>
    </row>
    <row r="142" spans="1:6" ht="12.75">
      <c r="A142" s="132"/>
      <c r="B142" s="134"/>
      <c r="C142" s="97" t="s">
        <v>240</v>
      </c>
      <c r="D142" s="98" t="s">
        <v>225</v>
      </c>
      <c r="E142" s="112" t="s">
        <v>290</v>
      </c>
      <c r="F142" s="100">
        <v>2500000</v>
      </c>
    </row>
    <row r="143" spans="1:6" ht="12.75">
      <c r="A143" s="132"/>
      <c r="B143" s="134"/>
      <c r="C143" s="97" t="s">
        <v>240</v>
      </c>
      <c r="D143" s="98" t="s">
        <v>225</v>
      </c>
      <c r="E143" s="112" t="s">
        <v>291</v>
      </c>
      <c r="F143" s="100">
        <v>2500000</v>
      </c>
    </row>
    <row r="144" spans="1:6" ht="12.75">
      <c r="A144" s="132"/>
      <c r="B144" s="134"/>
      <c r="C144" s="97" t="s">
        <v>240</v>
      </c>
      <c r="D144" s="98" t="s">
        <v>225</v>
      </c>
      <c r="E144" s="112" t="s">
        <v>292</v>
      </c>
      <c r="F144" s="100">
        <v>2500000</v>
      </c>
    </row>
    <row r="145" spans="1:6" ht="12.75">
      <c r="A145" s="132"/>
      <c r="B145" s="134"/>
      <c r="C145" s="97" t="s">
        <v>240</v>
      </c>
      <c r="D145" s="98" t="s">
        <v>225</v>
      </c>
      <c r="E145" s="112" t="s">
        <v>295</v>
      </c>
      <c r="F145" s="100">
        <v>500000</v>
      </c>
    </row>
    <row r="146" spans="1:6" ht="12.75">
      <c r="A146" s="132"/>
      <c r="B146" s="134"/>
      <c r="C146" s="97" t="s">
        <v>240</v>
      </c>
      <c r="D146" s="98" t="s">
        <v>225</v>
      </c>
      <c r="E146" s="112" t="s">
        <v>293</v>
      </c>
      <c r="F146" s="100">
        <v>100000</v>
      </c>
    </row>
    <row r="147" spans="1:6" ht="12.75">
      <c r="A147" s="132"/>
      <c r="B147" s="134"/>
      <c r="C147" s="97" t="s">
        <v>240</v>
      </c>
      <c r="D147" s="98" t="s">
        <v>225</v>
      </c>
      <c r="E147" s="112" t="s">
        <v>294</v>
      </c>
      <c r="F147" s="100">
        <v>2500000</v>
      </c>
    </row>
    <row r="148" spans="1:6" ht="12.75">
      <c r="A148" s="12"/>
      <c r="B148" s="4"/>
      <c r="C148" s="4"/>
      <c r="D148" s="71"/>
      <c r="E148" s="5" t="s">
        <v>14</v>
      </c>
      <c r="F148" s="6">
        <f>SUM(F131:F147)</f>
        <v>22650000</v>
      </c>
    </row>
    <row r="149" spans="1:6" ht="25.5">
      <c r="A149" s="132" t="s">
        <v>298</v>
      </c>
      <c r="B149" s="134" t="s">
        <v>170</v>
      </c>
      <c r="C149" s="97" t="s">
        <v>137</v>
      </c>
      <c r="D149" s="98" t="s">
        <v>225</v>
      </c>
      <c r="E149" s="115" t="s">
        <v>296</v>
      </c>
      <c r="F149" s="100">
        <v>75000</v>
      </c>
    </row>
    <row r="150" spans="1:6" ht="12.75">
      <c r="A150" s="132"/>
      <c r="B150" s="134"/>
      <c r="C150" s="97" t="s">
        <v>137</v>
      </c>
      <c r="D150" s="98" t="s">
        <v>225</v>
      </c>
      <c r="E150" s="115" t="s">
        <v>171</v>
      </c>
      <c r="F150" s="100">
        <v>50000</v>
      </c>
    </row>
    <row r="151" spans="1:6" ht="12.75">
      <c r="A151" s="132"/>
      <c r="B151" s="134"/>
      <c r="C151" s="97" t="s">
        <v>137</v>
      </c>
      <c r="D151" s="98" t="s">
        <v>225</v>
      </c>
      <c r="E151" s="115" t="s">
        <v>297</v>
      </c>
      <c r="F151" s="100">
        <v>45000</v>
      </c>
    </row>
    <row r="152" spans="1:6" ht="51">
      <c r="A152" s="132"/>
      <c r="B152" s="134"/>
      <c r="C152" s="97" t="s">
        <v>153</v>
      </c>
      <c r="D152" s="98" t="s">
        <v>225</v>
      </c>
      <c r="E152" s="115" t="s">
        <v>299</v>
      </c>
      <c r="F152" s="100">
        <v>500000</v>
      </c>
    </row>
    <row r="153" spans="1:6" ht="12.75">
      <c r="A153" s="43"/>
      <c r="B153" s="4"/>
      <c r="C153" s="4"/>
      <c r="D153" s="71"/>
      <c r="E153" s="5" t="s">
        <v>14</v>
      </c>
      <c r="F153" s="6">
        <f>SUM(F149:F152)</f>
        <v>670000</v>
      </c>
    </row>
    <row r="154" spans="1:7" ht="41.25" customHeight="1">
      <c r="A154" s="46">
        <v>2</v>
      </c>
      <c r="B154" s="47" t="s">
        <v>1</v>
      </c>
      <c r="C154" s="47"/>
      <c r="D154" s="78"/>
      <c r="E154" s="48"/>
      <c r="F154" s="49">
        <f>F156+F195+F202+F222+F244</f>
        <v>49955200</v>
      </c>
      <c r="G154" s="125"/>
    </row>
    <row r="155" spans="1:6" ht="12.75">
      <c r="A155" s="31"/>
      <c r="B155" s="2"/>
      <c r="C155" s="2"/>
      <c r="D155" s="76"/>
      <c r="E155" s="42"/>
      <c r="F155" s="39" t="s">
        <v>111</v>
      </c>
    </row>
    <row r="156" spans="1:6" ht="12.75">
      <c r="A156" s="94" t="s">
        <v>2</v>
      </c>
      <c r="B156" s="93" t="s">
        <v>3</v>
      </c>
      <c r="C156" s="28"/>
      <c r="D156" s="69"/>
      <c r="E156" s="29"/>
      <c r="F156" s="30">
        <f>+F164+F187+F194</f>
        <v>10355000</v>
      </c>
    </row>
    <row r="157" spans="1:6" ht="12.75">
      <c r="A157" s="144" t="s">
        <v>101</v>
      </c>
      <c r="B157" s="146"/>
      <c r="C157" s="106" t="s">
        <v>128</v>
      </c>
      <c r="D157" s="98"/>
      <c r="E157" s="116" t="s">
        <v>189</v>
      </c>
      <c r="F157" s="100"/>
    </row>
    <row r="158" spans="1:6" ht="12.75">
      <c r="A158" s="145"/>
      <c r="B158" s="147"/>
      <c r="C158" s="106" t="s">
        <v>128</v>
      </c>
      <c r="D158" s="98" t="s">
        <v>226</v>
      </c>
      <c r="E158" s="23" t="s">
        <v>190</v>
      </c>
      <c r="F158" s="100">
        <v>350000</v>
      </c>
    </row>
    <row r="159" spans="1:6" ht="12.75">
      <c r="A159" s="145"/>
      <c r="B159" s="147"/>
      <c r="C159" s="106"/>
      <c r="D159" s="98"/>
      <c r="E159" s="116" t="s">
        <v>300</v>
      </c>
      <c r="F159" s="100"/>
    </row>
    <row r="160" spans="1:6" ht="12.75">
      <c r="A160" s="145"/>
      <c r="B160" s="147"/>
      <c r="C160" s="106" t="s">
        <v>137</v>
      </c>
      <c r="D160" s="98" t="s">
        <v>226</v>
      </c>
      <c r="E160" s="23" t="s">
        <v>301</v>
      </c>
      <c r="F160" s="100">
        <v>10000</v>
      </c>
    </row>
    <row r="161" spans="1:6" ht="12.75">
      <c r="A161" s="145"/>
      <c r="B161" s="147"/>
      <c r="C161" s="106" t="s">
        <v>137</v>
      </c>
      <c r="D161" s="98"/>
      <c r="E161" s="116" t="s">
        <v>191</v>
      </c>
      <c r="F161" s="100"/>
    </row>
    <row r="162" spans="1:6" ht="12.75">
      <c r="A162" s="145"/>
      <c r="B162" s="147"/>
      <c r="C162" s="106" t="s">
        <v>137</v>
      </c>
      <c r="D162" s="98" t="s">
        <v>226</v>
      </c>
      <c r="E162" s="23" t="s">
        <v>192</v>
      </c>
      <c r="F162" s="100">
        <v>340000</v>
      </c>
    </row>
    <row r="163" spans="1:6" ht="38.25">
      <c r="A163" s="96"/>
      <c r="B163" s="95"/>
      <c r="C163" s="106" t="s">
        <v>153</v>
      </c>
      <c r="D163" s="98" t="s">
        <v>226</v>
      </c>
      <c r="E163" s="23" t="s">
        <v>302</v>
      </c>
      <c r="F163" s="100">
        <v>100000</v>
      </c>
    </row>
    <row r="164" spans="1:6" ht="12.75">
      <c r="A164" s="90"/>
      <c r="B164" s="87"/>
      <c r="C164" s="4"/>
      <c r="D164" s="71"/>
      <c r="E164" s="5" t="s">
        <v>14</v>
      </c>
      <c r="F164" s="6">
        <f>SUM(F158:F163)</f>
        <v>800000</v>
      </c>
    </row>
    <row r="165" spans="1:6" ht="25.5">
      <c r="A165" s="142" t="s">
        <v>22</v>
      </c>
      <c r="B165" s="142" t="s">
        <v>23</v>
      </c>
      <c r="C165" s="117" t="s">
        <v>139</v>
      </c>
      <c r="D165" s="118" t="s">
        <v>225</v>
      </c>
      <c r="E165" s="23" t="s">
        <v>303</v>
      </c>
      <c r="F165" s="100">
        <v>450000</v>
      </c>
    </row>
    <row r="166" spans="1:6" ht="12.75">
      <c r="A166" s="142"/>
      <c r="B166" s="142"/>
      <c r="C166" s="117" t="s">
        <v>128</v>
      </c>
      <c r="D166" s="118" t="s">
        <v>226</v>
      </c>
      <c r="E166" s="124" t="s">
        <v>304</v>
      </c>
      <c r="F166" s="100">
        <v>2700000</v>
      </c>
    </row>
    <row r="167" spans="1:6" ht="12.75">
      <c r="A167" s="142"/>
      <c r="B167" s="142"/>
      <c r="C167" s="117" t="s">
        <v>138</v>
      </c>
      <c r="D167" s="118" t="s">
        <v>226</v>
      </c>
      <c r="E167" s="23" t="s">
        <v>305</v>
      </c>
      <c r="F167" s="100">
        <v>415000</v>
      </c>
    </row>
    <row r="168" spans="1:6" ht="12.75">
      <c r="A168" s="142"/>
      <c r="B168" s="142"/>
      <c r="C168" s="117" t="s">
        <v>138</v>
      </c>
      <c r="D168" s="118" t="s">
        <v>226</v>
      </c>
      <c r="E168" s="23" t="s">
        <v>306</v>
      </c>
      <c r="F168" s="100">
        <v>305000</v>
      </c>
    </row>
    <row r="169" spans="1:6" ht="12.75">
      <c r="A169" s="142"/>
      <c r="B169" s="142"/>
      <c r="C169" s="117" t="s">
        <v>138</v>
      </c>
      <c r="D169" s="118" t="s">
        <v>226</v>
      </c>
      <c r="E169" s="23" t="s">
        <v>307</v>
      </c>
      <c r="F169" s="100">
        <v>180000</v>
      </c>
    </row>
    <row r="170" spans="1:6" ht="25.5">
      <c r="A170" s="142"/>
      <c r="B170" s="142"/>
      <c r="C170" s="117" t="s">
        <v>139</v>
      </c>
      <c r="D170" s="118" t="s">
        <v>226</v>
      </c>
      <c r="E170" s="23" t="s">
        <v>308</v>
      </c>
      <c r="F170" s="100">
        <v>20000</v>
      </c>
    </row>
    <row r="171" spans="1:6" ht="25.5">
      <c r="A171" s="143"/>
      <c r="B171" s="143"/>
      <c r="C171" s="117" t="s">
        <v>139</v>
      </c>
      <c r="D171" s="118" t="s">
        <v>226</v>
      </c>
      <c r="E171" s="23" t="s">
        <v>173</v>
      </c>
      <c r="F171" s="100">
        <v>40000</v>
      </c>
    </row>
    <row r="172" spans="1:6" ht="12.75">
      <c r="A172" s="143"/>
      <c r="B172" s="143"/>
      <c r="C172" s="117" t="s">
        <v>139</v>
      </c>
      <c r="D172" s="118" t="s">
        <v>226</v>
      </c>
      <c r="E172" s="23" t="s">
        <v>309</v>
      </c>
      <c r="F172" s="100">
        <v>3000</v>
      </c>
    </row>
    <row r="173" spans="1:6" ht="12.75">
      <c r="A173" s="143"/>
      <c r="B173" s="143"/>
      <c r="C173" s="117" t="s">
        <v>139</v>
      </c>
      <c r="D173" s="118" t="s">
        <v>226</v>
      </c>
      <c r="E173" s="23" t="s">
        <v>310</v>
      </c>
      <c r="F173" s="100">
        <v>35000</v>
      </c>
    </row>
    <row r="174" spans="1:6" ht="12.75">
      <c r="A174" s="143"/>
      <c r="B174" s="143"/>
      <c r="C174" s="117" t="s">
        <v>139</v>
      </c>
      <c r="D174" s="118" t="s">
        <v>226</v>
      </c>
      <c r="E174" s="23" t="s">
        <v>311</v>
      </c>
      <c r="F174" s="100">
        <v>52000</v>
      </c>
    </row>
    <row r="175" spans="1:6" ht="25.5">
      <c r="A175" s="143"/>
      <c r="B175" s="143"/>
      <c r="C175" s="119" t="s">
        <v>163</v>
      </c>
      <c r="D175" s="120" t="s">
        <v>226</v>
      </c>
      <c r="E175" s="23" t="s">
        <v>312</v>
      </c>
      <c r="F175" s="100">
        <v>290000</v>
      </c>
    </row>
    <row r="176" spans="1:6" ht="12.75">
      <c r="A176" s="143"/>
      <c r="B176" s="143"/>
      <c r="C176" s="119" t="s">
        <v>163</v>
      </c>
      <c r="D176" s="120" t="s">
        <v>226</v>
      </c>
      <c r="E176" s="23" t="s">
        <v>313</v>
      </c>
      <c r="F176" s="100">
        <v>325000</v>
      </c>
    </row>
    <row r="177" spans="1:6" ht="12.75">
      <c r="A177" s="143"/>
      <c r="B177" s="143"/>
      <c r="C177" s="119" t="s">
        <v>163</v>
      </c>
      <c r="D177" s="120" t="s">
        <v>226</v>
      </c>
      <c r="E177" s="23" t="s">
        <v>314</v>
      </c>
      <c r="F177" s="100">
        <v>160000</v>
      </c>
    </row>
    <row r="178" spans="1:6" ht="38.25">
      <c r="A178" s="143"/>
      <c r="B178" s="143"/>
      <c r="C178" s="119" t="s">
        <v>163</v>
      </c>
      <c r="D178" s="120" t="s">
        <v>226</v>
      </c>
      <c r="E178" s="23" t="s">
        <v>315</v>
      </c>
      <c r="F178" s="100">
        <v>525000</v>
      </c>
    </row>
    <row r="179" spans="1:6" ht="25.5">
      <c r="A179" s="143"/>
      <c r="B179" s="143"/>
      <c r="C179" s="119" t="s">
        <v>137</v>
      </c>
      <c r="D179" s="120" t="s">
        <v>226</v>
      </c>
      <c r="E179" s="23" t="s">
        <v>316</v>
      </c>
      <c r="F179" s="100">
        <v>2000000</v>
      </c>
    </row>
    <row r="180" spans="1:6" ht="25.5">
      <c r="A180" s="143"/>
      <c r="B180" s="143"/>
      <c r="C180" s="119" t="s">
        <v>137</v>
      </c>
      <c r="D180" s="120" t="s">
        <v>226</v>
      </c>
      <c r="E180" s="23" t="s">
        <v>317</v>
      </c>
      <c r="F180" s="100">
        <v>400000</v>
      </c>
    </row>
    <row r="181" spans="1:6" ht="25.5">
      <c r="A181" s="143"/>
      <c r="B181" s="143"/>
      <c r="C181" s="119" t="s">
        <v>153</v>
      </c>
      <c r="D181" s="120" t="s">
        <v>226</v>
      </c>
      <c r="E181" s="23" t="s">
        <v>318</v>
      </c>
      <c r="F181" s="100">
        <v>152400</v>
      </c>
    </row>
    <row r="182" spans="1:6" ht="12.75">
      <c r="A182" s="143"/>
      <c r="B182" s="143"/>
      <c r="C182" s="119" t="s">
        <v>153</v>
      </c>
      <c r="D182" s="120" t="s">
        <v>226</v>
      </c>
      <c r="E182" s="23" t="s">
        <v>319</v>
      </c>
      <c r="F182" s="100">
        <v>6000</v>
      </c>
    </row>
    <row r="183" spans="1:6" ht="25.5">
      <c r="A183" s="143"/>
      <c r="B183" s="143"/>
      <c r="C183" s="119" t="s">
        <v>153</v>
      </c>
      <c r="D183" s="120" t="s">
        <v>226</v>
      </c>
      <c r="E183" s="23" t="s">
        <v>320</v>
      </c>
      <c r="F183" s="100">
        <v>1600</v>
      </c>
    </row>
    <row r="184" spans="1:6" ht="12.75">
      <c r="A184" s="143"/>
      <c r="B184" s="143"/>
      <c r="C184" s="119" t="s">
        <v>153</v>
      </c>
      <c r="D184" s="120" t="s">
        <v>226</v>
      </c>
      <c r="E184" s="23" t="s">
        <v>321</v>
      </c>
      <c r="F184" s="100">
        <v>30000</v>
      </c>
    </row>
    <row r="185" spans="1:6" ht="25.5">
      <c r="A185" s="143"/>
      <c r="B185" s="143"/>
      <c r="C185" s="119" t="s">
        <v>153</v>
      </c>
      <c r="D185" s="120" t="s">
        <v>226</v>
      </c>
      <c r="E185" s="23" t="s">
        <v>322</v>
      </c>
      <c r="F185" s="100">
        <v>60000</v>
      </c>
    </row>
    <row r="186" spans="1:6" ht="12.75">
      <c r="A186" s="143"/>
      <c r="B186" s="143"/>
      <c r="C186" s="119" t="s">
        <v>240</v>
      </c>
      <c r="D186" s="120" t="s">
        <v>226</v>
      </c>
      <c r="E186" s="23" t="s">
        <v>323</v>
      </c>
      <c r="F186" s="100">
        <v>250000</v>
      </c>
    </row>
    <row r="187" spans="1:6" ht="12.75">
      <c r="A187" s="35"/>
      <c r="B187" s="4"/>
      <c r="C187" s="4"/>
      <c r="D187" s="71"/>
      <c r="E187" s="5" t="s">
        <v>14</v>
      </c>
      <c r="F187" s="6">
        <f>SUM(F165:F186)</f>
        <v>8400000</v>
      </c>
    </row>
    <row r="188" spans="1:6" ht="12.75">
      <c r="A188" s="151" t="s">
        <v>4</v>
      </c>
      <c r="B188" s="151" t="s">
        <v>5</v>
      </c>
      <c r="C188" s="97" t="s">
        <v>128</v>
      </c>
      <c r="D188" s="98"/>
      <c r="E188" s="116" t="s">
        <v>189</v>
      </c>
      <c r="F188" s="100"/>
    </row>
    <row r="189" spans="1:6" ht="25.5">
      <c r="A189" s="142"/>
      <c r="B189" s="142"/>
      <c r="C189" s="97" t="s">
        <v>128</v>
      </c>
      <c r="D189" s="98" t="s">
        <v>226</v>
      </c>
      <c r="E189" s="23" t="s">
        <v>193</v>
      </c>
      <c r="F189" s="100">
        <v>55000</v>
      </c>
    </row>
    <row r="190" spans="1:6" ht="25.5">
      <c r="A190" s="143"/>
      <c r="B190" s="143"/>
      <c r="C190" s="97" t="s">
        <v>137</v>
      </c>
      <c r="D190" s="98" t="s">
        <v>226</v>
      </c>
      <c r="E190" s="23" t="s">
        <v>194</v>
      </c>
      <c r="F190" s="100">
        <v>20000</v>
      </c>
    </row>
    <row r="191" spans="1:6" ht="12.75">
      <c r="A191" s="143"/>
      <c r="B191" s="143"/>
      <c r="C191" s="97" t="s">
        <v>137</v>
      </c>
      <c r="D191" s="98" t="s">
        <v>226</v>
      </c>
      <c r="E191" s="23" t="s">
        <v>195</v>
      </c>
      <c r="F191" s="100">
        <v>80000</v>
      </c>
    </row>
    <row r="192" spans="1:6" ht="25.5">
      <c r="A192" s="143"/>
      <c r="B192" s="143"/>
      <c r="C192" s="97" t="s">
        <v>153</v>
      </c>
      <c r="D192" s="98" t="s">
        <v>226</v>
      </c>
      <c r="E192" s="23" t="s">
        <v>196</v>
      </c>
      <c r="F192" s="100">
        <v>920000</v>
      </c>
    </row>
    <row r="193" spans="1:6" ht="25.5">
      <c r="A193" s="91"/>
      <c r="B193" s="91"/>
      <c r="C193" s="97" t="s">
        <v>153</v>
      </c>
      <c r="D193" s="98" t="s">
        <v>226</v>
      </c>
      <c r="E193" s="23" t="s">
        <v>324</v>
      </c>
      <c r="F193" s="100">
        <v>80000</v>
      </c>
    </row>
    <row r="194" spans="1:6" ht="12.75">
      <c r="A194" s="35"/>
      <c r="B194" s="4"/>
      <c r="C194" s="4"/>
      <c r="D194" s="71"/>
      <c r="E194" s="5" t="s">
        <v>14</v>
      </c>
      <c r="F194" s="6">
        <f>SUM(F188:F193)</f>
        <v>1155000</v>
      </c>
    </row>
    <row r="195" spans="1:6" ht="25.5">
      <c r="A195" s="32" t="s">
        <v>6</v>
      </c>
      <c r="B195" s="28" t="s">
        <v>7</v>
      </c>
      <c r="C195" s="28"/>
      <c r="D195" s="69"/>
      <c r="E195" s="51"/>
      <c r="F195" s="30">
        <f>+F201</f>
        <v>630000</v>
      </c>
    </row>
    <row r="196" spans="1:6" ht="12.75">
      <c r="A196" s="26" t="s">
        <v>8</v>
      </c>
      <c r="B196" s="8" t="s">
        <v>9</v>
      </c>
      <c r="C196" s="97" t="s">
        <v>128</v>
      </c>
      <c r="D196" s="98" t="s">
        <v>226</v>
      </c>
      <c r="E196" s="23" t="s">
        <v>325</v>
      </c>
      <c r="F196" s="100">
        <v>100000</v>
      </c>
    </row>
    <row r="197" spans="1:6" ht="63.75">
      <c r="A197" s="157" t="s">
        <v>33</v>
      </c>
      <c r="B197" s="157" t="s">
        <v>10</v>
      </c>
      <c r="C197" s="97" t="s">
        <v>163</v>
      </c>
      <c r="D197" s="98" t="s">
        <v>226</v>
      </c>
      <c r="E197" s="22" t="s">
        <v>326</v>
      </c>
      <c r="F197" s="100">
        <v>180000</v>
      </c>
    </row>
    <row r="198" spans="1:6" ht="51">
      <c r="A198" s="158"/>
      <c r="B198" s="158"/>
      <c r="C198" s="97" t="s">
        <v>128</v>
      </c>
      <c r="D198" s="98" t="s">
        <v>226</v>
      </c>
      <c r="E198" s="22" t="s">
        <v>327</v>
      </c>
      <c r="F198" s="100">
        <v>300000</v>
      </c>
    </row>
    <row r="199" spans="1:6" ht="12.75">
      <c r="A199" s="158"/>
      <c r="B199" s="158"/>
      <c r="C199" s="97" t="s">
        <v>128</v>
      </c>
      <c r="D199" s="98" t="s">
        <v>226</v>
      </c>
      <c r="E199" s="52" t="s">
        <v>172</v>
      </c>
      <c r="F199" s="100"/>
    </row>
    <row r="200" spans="1:6" ht="25.5">
      <c r="A200" s="158"/>
      <c r="B200" s="158"/>
      <c r="C200" s="97" t="s">
        <v>128</v>
      </c>
      <c r="D200" s="98" t="s">
        <v>226</v>
      </c>
      <c r="E200" s="22" t="s">
        <v>328</v>
      </c>
      <c r="F200" s="100">
        <v>50000</v>
      </c>
    </row>
    <row r="201" spans="1:6" ht="12.75">
      <c r="A201" s="35"/>
      <c r="B201" s="4"/>
      <c r="C201" s="4"/>
      <c r="D201" s="71"/>
      <c r="E201" s="5" t="s">
        <v>14</v>
      </c>
      <c r="F201" s="6">
        <f>SUM(F196:F200)</f>
        <v>630000</v>
      </c>
    </row>
    <row r="202" spans="1:7" ht="25.5">
      <c r="A202" s="32" t="s">
        <v>60</v>
      </c>
      <c r="B202" s="28" t="s">
        <v>61</v>
      </c>
      <c r="C202" s="28"/>
      <c r="D202" s="69"/>
      <c r="E202" s="33"/>
      <c r="F202" s="30">
        <f>+F204+F206+F213+F215+F218+F221</f>
        <v>7970200</v>
      </c>
      <c r="G202" s="125"/>
    </row>
    <row r="203" spans="1:6" ht="25.5">
      <c r="A203" s="50" t="s">
        <v>62</v>
      </c>
      <c r="B203" s="8" t="s">
        <v>43</v>
      </c>
      <c r="C203" s="97" t="s">
        <v>137</v>
      </c>
      <c r="D203" s="98" t="s">
        <v>226</v>
      </c>
      <c r="E203" s="121" t="s">
        <v>329</v>
      </c>
      <c r="F203" s="100">
        <v>375000</v>
      </c>
    </row>
    <row r="204" spans="1:6" ht="12.75">
      <c r="A204" s="35"/>
      <c r="B204" s="4"/>
      <c r="C204" s="4"/>
      <c r="D204" s="71"/>
      <c r="E204" s="5" t="s">
        <v>14</v>
      </c>
      <c r="F204" s="6">
        <f>SUM(F203:F203)</f>
        <v>375000</v>
      </c>
    </row>
    <row r="205" spans="1:6" ht="54" customHeight="1">
      <c r="A205" s="50" t="s">
        <v>76</v>
      </c>
      <c r="B205" s="8" t="s">
        <v>77</v>
      </c>
      <c r="C205" s="97" t="s">
        <v>137</v>
      </c>
      <c r="D205" s="98" t="s">
        <v>226</v>
      </c>
      <c r="E205" s="112" t="s">
        <v>197</v>
      </c>
      <c r="F205" s="100">
        <v>145200</v>
      </c>
    </row>
    <row r="206" spans="1:6" ht="12.75">
      <c r="A206" s="44"/>
      <c r="B206" s="18"/>
      <c r="C206" s="18"/>
      <c r="D206" s="74"/>
      <c r="E206" s="5" t="s">
        <v>14</v>
      </c>
      <c r="F206" s="6">
        <f>F205</f>
        <v>145200</v>
      </c>
    </row>
    <row r="207" spans="1:6" ht="51">
      <c r="A207" s="128" t="s">
        <v>78</v>
      </c>
      <c r="B207" s="134" t="s">
        <v>79</v>
      </c>
      <c r="C207" s="97" t="s">
        <v>137</v>
      </c>
      <c r="D207" s="98" t="s">
        <v>226</v>
      </c>
      <c r="E207" s="112" t="s">
        <v>198</v>
      </c>
      <c r="F207" s="100">
        <v>4500000</v>
      </c>
    </row>
    <row r="208" spans="1:6" ht="38.25">
      <c r="A208" s="128"/>
      <c r="B208" s="134"/>
      <c r="C208" s="97" t="s">
        <v>137</v>
      </c>
      <c r="D208" s="98" t="s">
        <v>226</v>
      </c>
      <c r="E208" s="112" t="s">
        <v>199</v>
      </c>
      <c r="F208" s="100">
        <v>500000</v>
      </c>
    </row>
    <row r="209" spans="1:6" ht="25.5">
      <c r="A209" s="128"/>
      <c r="B209" s="134"/>
      <c r="C209" s="97" t="s">
        <v>128</v>
      </c>
      <c r="D209" s="98" t="s">
        <v>226</v>
      </c>
      <c r="E209" s="112" t="s">
        <v>330</v>
      </c>
      <c r="F209" s="100">
        <v>100000</v>
      </c>
    </row>
    <row r="210" spans="1:6" ht="12.75">
      <c r="A210" s="128"/>
      <c r="B210" s="134"/>
      <c r="C210" s="97" t="s">
        <v>153</v>
      </c>
      <c r="D210" s="98" t="s">
        <v>226</v>
      </c>
      <c r="E210" s="112" t="s">
        <v>200</v>
      </c>
      <c r="F210" s="100">
        <v>50000</v>
      </c>
    </row>
    <row r="211" spans="1:6" ht="25.5">
      <c r="A211" s="128"/>
      <c r="B211" s="134"/>
      <c r="C211" s="97" t="s">
        <v>153</v>
      </c>
      <c r="D211" s="98" t="s">
        <v>226</v>
      </c>
      <c r="E211" s="112" t="s">
        <v>201</v>
      </c>
      <c r="F211" s="100">
        <v>30000</v>
      </c>
    </row>
    <row r="212" spans="1:6" ht="12.75">
      <c r="A212" s="128"/>
      <c r="B212" s="134"/>
      <c r="C212" s="97" t="s">
        <v>153</v>
      </c>
      <c r="D212" s="98" t="s">
        <v>226</v>
      </c>
      <c r="E212" s="112" t="s">
        <v>202</v>
      </c>
      <c r="F212" s="100">
        <v>70000</v>
      </c>
    </row>
    <row r="213" spans="1:6" ht="12.75">
      <c r="A213" s="35"/>
      <c r="B213" s="4"/>
      <c r="C213" s="4"/>
      <c r="D213" s="71"/>
      <c r="E213" s="5" t="s">
        <v>14</v>
      </c>
      <c r="F213" s="6">
        <f>SUM(F207:F212)</f>
        <v>5250000</v>
      </c>
    </row>
    <row r="214" spans="1:6" ht="25.5">
      <c r="A214" s="26" t="s">
        <v>46</v>
      </c>
      <c r="B214" s="8" t="s">
        <v>47</v>
      </c>
      <c r="C214" s="97" t="s">
        <v>137</v>
      </c>
      <c r="D214" s="98" t="s">
        <v>226</v>
      </c>
      <c r="E214" s="112" t="s">
        <v>203</v>
      </c>
      <c r="F214" s="100">
        <v>1000000</v>
      </c>
    </row>
    <row r="215" spans="1:6" ht="12.75">
      <c r="A215" s="35"/>
      <c r="B215" s="4"/>
      <c r="C215" s="4"/>
      <c r="D215" s="71"/>
      <c r="E215" s="5" t="s">
        <v>14</v>
      </c>
      <c r="F215" s="6">
        <f>SUM(F214:F214)</f>
        <v>1000000</v>
      </c>
    </row>
    <row r="216" spans="1:6" ht="25.5">
      <c r="A216" s="128" t="s">
        <v>48</v>
      </c>
      <c r="B216" s="134" t="s">
        <v>49</v>
      </c>
      <c r="C216" s="97" t="s">
        <v>137</v>
      </c>
      <c r="D216" s="98" t="s">
        <v>226</v>
      </c>
      <c r="E216" s="112" t="s">
        <v>204</v>
      </c>
      <c r="F216" s="100">
        <v>175000</v>
      </c>
    </row>
    <row r="217" spans="1:6" ht="12.75">
      <c r="A217" s="128"/>
      <c r="B217" s="134"/>
      <c r="C217" s="97" t="s">
        <v>137</v>
      </c>
      <c r="D217" s="98" t="s">
        <v>226</v>
      </c>
      <c r="E217" s="112" t="s">
        <v>205</v>
      </c>
      <c r="F217" s="100">
        <v>25000</v>
      </c>
    </row>
    <row r="218" spans="1:6" ht="12.75">
      <c r="A218" s="35"/>
      <c r="B218" s="4"/>
      <c r="C218" s="4"/>
      <c r="D218" s="71"/>
      <c r="E218" s="5" t="s">
        <v>14</v>
      </c>
      <c r="F218" s="6">
        <f>SUM(F216:F217)</f>
        <v>200000</v>
      </c>
    </row>
    <row r="219" spans="1:6" ht="38.25">
      <c r="A219" s="128" t="s">
        <v>51</v>
      </c>
      <c r="B219" s="134" t="s">
        <v>52</v>
      </c>
      <c r="C219" s="129" t="s">
        <v>137</v>
      </c>
      <c r="D219" s="98" t="s">
        <v>226</v>
      </c>
      <c r="E219" s="22" t="s">
        <v>428</v>
      </c>
      <c r="F219" s="100">
        <v>800000</v>
      </c>
    </row>
    <row r="220" spans="1:6" ht="12.75">
      <c r="A220" s="128"/>
      <c r="B220" s="134"/>
      <c r="C220" s="129"/>
      <c r="D220" s="98" t="s">
        <v>226</v>
      </c>
      <c r="E220" s="22" t="s">
        <v>222</v>
      </c>
      <c r="F220" s="100">
        <v>200000</v>
      </c>
    </row>
    <row r="221" spans="1:6" ht="12.75">
      <c r="A221" s="35"/>
      <c r="B221" s="4"/>
      <c r="C221" s="4"/>
      <c r="D221" s="71"/>
      <c r="E221" s="5" t="s">
        <v>14</v>
      </c>
      <c r="F221" s="6">
        <f>SUM(F219:F220)</f>
        <v>1000000</v>
      </c>
    </row>
    <row r="222" spans="1:7" ht="25.5">
      <c r="A222" s="32" t="s">
        <v>53</v>
      </c>
      <c r="B222" s="28" t="s">
        <v>54</v>
      </c>
      <c r="C222" s="28"/>
      <c r="D222" s="69"/>
      <c r="E222" s="33"/>
      <c r="F222" s="30">
        <f>+F225+F243</f>
        <v>3000000</v>
      </c>
      <c r="G222" s="125"/>
    </row>
    <row r="223" spans="1:6" ht="38.25">
      <c r="A223" s="128" t="s">
        <v>55</v>
      </c>
      <c r="B223" s="134" t="s">
        <v>56</v>
      </c>
      <c r="C223" s="97" t="s">
        <v>137</v>
      </c>
      <c r="D223" s="98" t="s">
        <v>226</v>
      </c>
      <c r="E223" s="22" t="s">
        <v>331</v>
      </c>
      <c r="F223" s="100">
        <v>400000</v>
      </c>
    </row>
    <row r="224" spans="1:6" ht="38.25">
      <c r="A224" s="128"/>
      <c r="B224" s="134"/>
      <c r="C224" s="97" t="s">
        <v>153</v>
      </c>
      <c r="D224" s="98" t="s">
        <v>226</v>
      </c>
      <c r="E224" s="22" t="s">
        <v>206</v>
      </c>
      <c r="F224" s="100">
        <v>250000</v>
      </c>
    </row>
    <row r="225" spans="1:6" ht="12.75">
      <c r="A225" s="35"/>
      <c r="B225" s="4"/>
      <c r="C225" s="4"/>
      <c r="D225" s="71"/>
      <c r="E225" s="5" t="s">
        <v>14</v>
      </c>
      <c r="F225" s="6">
        <f>SUM(F223:F224)</f>
        <v>650000</v>
      </c>
    </row>
    <row r="226" spans="1:6" ht="38.25">
      <c r="A226" s="128" t="s">
        <v>24</v>
      </c>
      <c r="B226" s="134" t="s">
        <v>25</v>
      </c>
      <c r="C226" s="97" t="s">
        <v>128</v>
      </c>
      <c r="D226" s="98" t="s">
        <v>226</v>
      </c>
      <c r="E226" s="22" t="s">
        <v>207</v>
      </c>
      <c r="F226" s="100">
        <v>215000</v>
      </c>
    </row>
    <row r="227" spans="1:6" ht="12.75">
      <c r="A227" s="128"/>
      <c r="B227" s="134"/>
      <c r="C227" s="97" t="s">
        <v>128</v>
      </c>
      <c r="D227" s="98" t="s">
        <v>226</v>
      </c>
      <c r="E227" s="22" t="s">
        <v>332</v>
      </c>
      <c r="F227" s="100">
        <v>35000</v>
      </c>
    </row>
    <row r="228" spans="1:6" ht="12.75">
      <c r="A228" s="128"/>
      <c r="B228" s="134"/>
      <c r="C228" s="97" t="s">
        <v>128</v>
      </c>
      <c r="D228" s="98" t="s">
        <v>226</v>
      </c>
      <c r="E228" s="22" t="s">
        <v>333</v>
      </c>
      <c r="F228" s="100">
        <v>40000</v>
      </c>
    </row>
    <row r="229" spans="1:6" ht="12.75">
      <c r="A229" s="128"/>
      <c r="B229" s="134"/>
      <c r="C229" s="97" t="s">
        <v>128</v>
      </c>
      <c r="D229" s="98" t="s">
        <v>226</v>
      </c>
      <c r="E229" s="23" t="s">
        <v>334</v>
      </c>
      <c r="F229" s="100">
        <v>55000</v>
      </c>
    </row>
    <row r="230" spans="1:6" ht="12.75">
      <c r="A230" s="128"/>
      <c r="B230" s="134"/>
      <c r="C230" s="97" t="s">
        <v>128</v>
      </c>
      <c r="D230" s="98" t="s">
        <v>226</v>
      </c>
      <c r="E230" s="23" t="s">
        <v>335</v>
      </c>
      <c r="F230" s="100">
        <v>85000</v>
      </c>
    </row>
    <row r="231" spans="1:6" ht="12.75">
      <c r="A231" s="128"/>
      <c r="B231" s="134"/>
      <c r="C231" s="97" t="s">
        <v>128</v>
      </c>
      <c r="D231" s="98" t="s">
        <v>226</v>
      </c>
      <c r="E231" s="23" t="s">
        <v>336</v>
      </c>
      <c r="F231" s="100">
        <v>70000</v>
      </c>
    </row>
    <row r="232" spans="1:6" ht="12.75">
      <c r="A232" s="128"/>
      <c r="B232" s="134"/>
      <c r="C232" s="97" t="s">
        <v>138</v>
      </c>
      <c r="D232" s="98" t="s">
        <v>226</v>
      </c>
      <c r="E232" s="23" t="s">
        <v>337</v>
      </c>
      <c r="F232" s="100">
        <v>40000</v>
      </c>
    </row>
    <row r="233" spans="1:6" ht="12.75">
      <c r="A233" s="128"/>
      <c r="B233" s="134"/>
      <c r="C233" s="97" t="s">
        <v>138</v>
      </c>
      <c r="D233" s="98" t="s">
        <v>226</v>
      </c>
      <c r="E233" s="23" t="s">
        <v>338</v>
      </c>
      <c r="F233" s="100">
        <v>40000</v>
      </c>
    </row>
    <row r="234" spans="1:6" ht="12.75">
      <c r="A234" s="128"/>
      <c r="B234" s="134"/>
      <c r="C234" s="97" t="s">
        <v>138</v>
      </c>
      <c r="D234" s="98" t="s">
        <v>226</v>
      </c>
      <c r="E234" s="23" t="s">
        <v>208</v>
      </c>
      <c r="F234" s="100">
        <v>20000</v>
      </c>
    </row>
    <row r="235" spans="1:6" ht="25.5">
      <c r="A235" s="128"/>
      <c r="B235" s="134"/>
      <c r="C235" s="97" t="s">
        <v>139</v>
      </c>
      <c r="D235" s="98" t="s">
        <v>226</v>
      </c>
      <c r="E235" s="23" t="s">
        <v>339</v>
      </c>
      <c r="F235" s="100">
        <v>150000</v>
      </c>
    </row>
    <row r="236" spans="1:6" ht="38.25">
      <c r="A236" s="128"/>
      <c r="B236" s="134"/>
      <c r="C236" s="97" t="s">
        <v>163</v>
      </c>
      <c r="D236" s="98" t="s">
        <v>226</v>
      </c>
      <c r="E236" s="23" t="s">
        <v>340</v>
      </c>
      <c r="F236" s="100">
        <v>75000</v>
      </c>
    </row>
    <row r="237" spans="1:6" ht="12.75">
      <c r="A237" s="128"/>
      <c r="B237" s="134"/>
      <c r="C237" s="97" t="s">
        <v>163</v>
      </c>
      <c r="D237" s="98" t="s">
        <v>226</v>
      </c>
      <c r="E237" s="23" t="s">
        <v>341</v>
      </c>
      <c r="F237" s="100">
        <v>175000</v>
      </c>
    </row>
    <row r="238" spans="1:6" ht="25.5">
      <c r="A238" s="128"/>
      <c r="B238" s="134"/>
      <c r="C238" s="97" t="s">
        <v>240</v>
      </c>
      <c r="D238" s="98" t="s">
        <v>226</v>
      </c>
      <c r="E238" s="23" t="s">
        <v>342</v>
      </c>
      <c r="F238" s="100">
        <v>200000</v>
      </c>
    </row>
    <row r="239" spans="1:6" ht="25.5">
      <c r="A239" s="128"/>
      <c r="B239" s="134"/>
      <c r="C239" s="97" t="s">
        <v>137</v>
      </c>
      <c r="D239" s="98" t="s">
        <v>226</v>
      </c>
      <c r="E239" s="23" t="s">
        <v>209</v>
      </c>
      <c r="F239" s="100">
        <v>250000</v>
      </c>
    </row>
    <row r="240" spans="1:6" ht="12.75">
      <c r="A240" s="128"/>
      <c r="B240" s="134"/>
      <c r="C240" s="97" t="s">
        <v>137</v>
      </c>
      <c r="D240" s="98" t="s">
        <v>226</v>
      </c>
      <c r="E240" s="122" t="s">
        <v>343</v>
      </c>
      <c r="F240" s="100">
        <v>233000</v>
      </c>
    </row>
    <row r="241" spans="1:6" ht="25.5">
      <c r="A241" s="128"/>
      <c r="B241" s="134"/>
      <c r="C241" s="97" t="s">
        <v>137</v>
      </c>
      <c r="D241" s="98" t="s">
        <v>226</v>
      </c>
      <c r="E241" s="113" t="s">
        <v>344</v>
      </c>
      <c r="F241" s="100">
        <v>267000</v>
      </c>
    </row>
    <row r="242" spans="1:6" ht="63.75">
      <c r="A242" s="128"/>
      <c r="B242" s="134"/>
      <c r="C242" s="97" t="s">
        <v>153</v>
      </c>
      <c r="D242" s="98" t="s">
        <v>226</v>
      </c>
      <c r="E242" s="105" t="s">
        <v>345</v>
      </c>
      <c r="F242" s="100">
        <v>400000</v>
      </c>
    </row>
    <row r="243" spans="1:6" ht="12.75">
      <c r="A243" s="35"/>
      <c r="B243" s="4"/>
      <c r="C243" s="4"/>
      <c r="D243" s="71"/>
      <c r="E243" s="5" t="s">
        <v>14</v>
      </c>
      <c r="F243" s="6">
        <f>SUM(F226:F242)</f>
        <v>2350000</v>
      </c>
    </row>
    <row r="244" spans="1:8" ht="25.5">
      <c r="A244" s="32" t="s">
        <v>88</v>
      </c>
      <c r="B244" s="28" t="s">
        <v>89</v>
      </c>
      <c r="C244" s="28"/>
      <c r="D244" s="69"/>
      <c r="E244" s="51"/>
      <c r="F244" s="34">
        <f>F256+F267+F288+F302+F307+F312+F317+F323</f>
        <v>28000000</v>
      </c>
      <c r="G244" s="125"/>
      <c r="H244" s="125"/>
    </row>
    <row r="245" spans="1:6" ht="76.5">
      <c r="A245" s="128" t="s">
        <v>90</v>
      </c>
      <c r="B245" s="134" t="s">
        <v>91</v>
      </c>
      <c r="C245" s="97" t="s">
        <v>153</v>
      </c>
      <c r="D245" s="98" t="s">
        <v>225</v>
      </c>
      <c r="E245" s="23" t="s">
        <v>346</v>
      </c>
      <c r="F245" s="100">
        <v>1500000</v>
      </c>
    </row>
    <row r="246" spans="1:6" ht="25.5">
      <c r="A246" s="128"/>
      <c r="B246" s="134"/>
      <c r="C246" s="97" t="s">
        <v>240</v>
      </c>
      <c r="D246" s="98" t="s">
        <v>225</v>
      </c>
      <c r="E246" s="23" t="s">
        <v>347</v>
      </c>
      <c r="F246" s="100">
        <v>1000000</v>
      </c>
    </row>
    <row r="247" spans="1:6" ht="127.5">
      <c r="A247" s="128"/>
      <c r="B247" s="134"/>
      <c r="C247" s="97" t="s">
        <v>128</v>
      </c>
      <c r="D247" s="98" t="s">
        <v>226</v>
      </c>
      <c r="E247" s="23" t="s">
        <v>348</v>
      </c>
      <c r="F247" s="100">
        <v>650000</v>
      </c>
    </row>
    <row r="248" spans="1:6" ht="102">
      <c r="A248" s="128"/>
      <c r="B248" s="134"/>
      <c r="C248" s="97" t="s">
        <v>138</v>
      </c>
      <c r="D248" s="98" t="s">
        <v>226</v>
      </c>
      <c r="E248" s="23" t="s">
        <v>349</v>
      </c>
      <c r="F248" s="100">
        <v>600000</v>
      </c>
    </row>
    <row r="249" spans="1:6" ht="140.25">
      <c r="A249" s="128"/>
      <c r="B249" s="134"/>
      <c r="C249" s="97" t="s">
        <v>138</v>
      </c>
      <c r="D249" s="98" t="s">
        <v>226</v>
      </c>
      <c r="E249" s="23" t="s">
        <v>350</v>
      </c>
      <c r="F249" s="100">
        <v>400000</v>
      </c>
    </row>
    <row r="250" spans="1:6" ht="178.5">
      <c r="A250" s="128"/>
      <c r="B250" s="134"/>
      <c r="C250" s="97" t="s">
        <v>139</v>
      </c>
      <c r="D250" s="98" t="s">
        <v>226</v>
      </c>
      <c r="E250" s="23" t="s">
        <v>351</v>
      </c>
      <c r="F250" s="100">
        <v>1000000</v>
      </c>
    </row>
    <row r="251" spans="1:6" ht="178.5">
      <c r="A251" s="128"/>
      <c r="B251" s="134"/>
      <c r="C251" s="97" t="s">
        <v>163</v>
      </c>
      <c r="D251" s="98" t="s">
        <v>226</v>
      </c>
      <c r="E251" s="23" t="s">
        <v>352</v>
      </c>
      <c r="F251" s="100">
        <v>400000</v>
      </c>
    </row>
    <row r="252" spans="1:6" ht="191.25">
      <c r="A252" s="128"/>
      <c r="B252" s="134"/>
      <c r="C252" s="97" t="s">
        <v>137</v>
      </c>
      <c r="D252" s="98" t="s">
        <v>226</v>
      </c>
      <c r="E252" s="23" t="s">
        <v>353</v>
      </c>
      <c r="F252" s="100">
        <v>700000</v>
      </c>
    </row>
    <row r="253" spans="1:6" ht="229.5">
      <c r="A253" s="128"/>
      <c r="B253" s="134"/>
      <c r="C253" s="97" t="s">
        <v>137</v>
      </c>
      <c r="D253" s="98" t="s">
        <v>226</v>
      </c>
      <c r="E253" s="23" t="s">
        <v>354</v>
      </c>
      <c r="F253" s="100">
        <v>300000</v>
      </c>
    </row>
    <row r="254" spans="1:6" ht="153">
      <c r="A254" s="128"/>
      <c r="B254" s="134"/>
      <c r="C254" s="97" t="s">
        <v>153</v>
      </c>
      <c r="D254" s="98" t="s">
        <v>226</v>
      </c>
      <c r="E254" s="23" t="s">
        <v>355</v>
      </c>
      <c r="F254" s="100">
        <v>500000</v>
      </c>
    </row>
    <row r="255" spans="1:6" ht="51">
      <c r="A255" s="128"/>
      <c r="B255" s="134"/>
      <c r="C255" s="97" t="s">
        <v>240</v>
      </c>
      <c r="D255" s="98" t="s">
        <v>226</v>
      </c>
      <c r="E255" s="23" t="s">
        <v>356</v>
      </c>
      <c r="F255" s="100">
        <v>100000</v>
      </c>
    </row>
    <row r="256" spans="1:6" ht="12.75">
      <c r="A256" s="44"/>
      <c r="B256" s="18"/>
      <c r="C256" s="18"/>
      <c r="D256" s="74"/>
      <c r="E256" s="5" t="s">
        <v>14</v>
      </c>
      <c r="F256" s="6">
        <f>SUM(F245:F255)</f>
        <v>7150000</v>
      </c>
    </row>
    <row r="257" spans="1:6" ht="12.75">
      <c r="A257" s="128" t="s">
        <v>103</v>
      </c>
      <c r="B257" s="134" t="s">
        <v>104</v>
      </c>
      <c r="C257" s="97" t="s">
        <v>128</v>
      </c>
      <c r="D257" s="98"/>
      <c r="E257" s="116" t="s">
        <v>210</v>
      </c>
      <c r="F257" s="100"/>
    </row>
    <row r="258" spans="1:6" ht="89.25">
      <c r="A258" s="128"/>
      <c r="B258" s="134"/>
      <c r="C258" s="97" t="s">
        <v>128</v>
      </c>
      <c r="D258" s="98" t="s">
        <v>226</v>
      </c>
      <c r="E258" s="23" t="s">
        <v>357</v>
      </c>
      <c r="F258" s="100">
        <v>400000</v>
      </c>
    </row>
    <row r="259" spans="1:6" ht="25.5">
      <c r="A259" s="128"/>
      <c r="B259" s="134"/>
      <c r="C259" s="97" t="s">
        <v>138</v>
      </c>
      <c r="D259" s="98" t="s">
        <v>226</v>
      </c>
      <c r="E259" s="23" t="s">
        <v>358</v>
      </c>
      <c r="F259" s="100">
        <v>20000</v>
      </c>
    </row>
    <row r="260" spans="1:6" ht="25.5">
      <c r="A260" s="128"/>
      <c r="B260" s="134"/>
      <c r="C260" s="97" t="s">
        <v>138</v>
      </c>
      <c r="D260" s="98" t="s">
        <v>226</v>
      </c>
      <c r="E260" s="23" t="s">
        <v>359</v>
      </c>
      <c r="F260" s="100">
        <v>25000</v>
      </c>
    </row>
    <row r="261" spans="1:6" ht="12.75">
      <c r="A261" s="128"/>
      <c r="B261" s="134"/>
      <c r="C261" s="97" t="s">
        <v>163</v>
      </c>
      <c r="D261" s="98" t="s">
        <v>226</v>
      </c>
      <c r="E261" s="23" t="s">
        <v>360</v>
      </c>
      <c r="F261" s="100">
        <v>50000</v>
      </c>
    </row>
    <row r="262" spans="1:6" ht="12.75">
      <c r="A262" s="128"/>
      <c r="B262" s="134"/>
      <c r="C262" s="97" t="s">
        <v>163</v>
      </c>
      <c r="D262" s="98" t="s">
        <v>226</v>
      </c>
      <c r="E262" s="23" t="s">
        <v>361</v>
      </c>
      <c r="F262" s="100">
        <v>50000</v>
      </c>
    </row>
    <row r="263" spans="1:6" ht="12.75">
      <c r="A263" s="128"/>
      <c r="B263" s="134"/>
      <c r="C263" s="97" t="s">
        <v>163</v>
      </c>
      <c r="D263" s="98" t="s">
        <v>226</v>
      </c>
      <c r="E263" s="23" t="s">
        <v>362</v>
      </c>
      <c r="F263" s="100">
        <v>50000</v>
      </c>
    </row>
    <row r="264" spans="1:6" ht="25.5">
      <c r="A264" s="128"/>
      <c r="B264" s="134"/>
      <c r="C264" s="97" t="s">
        <v>163</v>
      </c>
      <c r="D264" s="98" t="s">
        <v>226</v>
      </c>
      <c r="E264" s="23" t="s">
        <v>363</v>
      </c>
      <c r="F264" s="100">
        <v>50000</v>
      </c>
    </row>
    <row r="265" spans="1:6" ht="102">
      <c r="A265" s="128"/>
      <c r="B265" s="134"/>
      <c r="C265" s="97" t="s">
        <v>137</v>
      </c>
      <c r="D265" s="98" t="s">
        <v>226</v>
      </c>
      <c r="E265" s="23" t="s">
        <v>364</v>
      </c>
      <c r="F265" s="100">
        <v>400000</v>
      </c>
    </row>
    <row r="266" spans="1:6" ht="12.75">
      <c r="A266" s="128"/>
      <c r="B266" s="134"/>
      <c r="C266" s="97" t="s">
        <v>153</v>
      </c>
      <c r="D266" s="98" t="s">
        <v>226</v>
      </c>
      <c r="E266" s="23" t="s">
        <v>365</v>
      </c>
      <c r="F266" s="100">
        <v>25000</v>
      </c>
    </row>
    <row r="267" spans="1:6" ht="12.75">
      <c r="A267" s="44"/>
      <c r="B267" s="18"/>
      <c r="C267" s="18"/>
      <c r="D267" s="74"/>
      <c r="E267" s="5" t="s">
        <v>14</v>
      </c>
      <c r="F267" s="6">
        <f>SUM(F258:F266)</f>
        <v>1070000</v>
      </c>
    </row>
    <row r="268" spans="1:6" ht="25.5">
      <c r="A268" s="128" t="s">
        <v>105</v>
      </c>
      <c r="B268" s="134" t="s">
        <v>106</v>
      </c>
      <c r="C268" s="97" t="s">
        <v>139</v>
      </c>
      <c r="D268" s="98" t="s">
        <v>225</v>
      </c>
      <c r="E268" s="23" t="s">
        <v>367</v>
      </c>
      <c r="F268" s="7">
        <v>300000</v>
      </c>
    </row>
    <row r="269" spans="1:6" ht="38.25">
      <c r="A269" s="128"/>
      <c r="B269" s="134"/>
      <c r="C269" s="97" t="s">
        <v>153</v>
      </c>
      <c r="D269" s="98" t="s">
        <v>225</v>
      </c>
      <c r="E269" s="23" t="s">
        <v>368</v>
      </c>
      <c r="F269" s="7">
        <v>620000</v>
      </c>
    </row>
    <row r="270" spans="1:6" ht="242.25">
      <c r="A270" s="128"/>
      <c r="B270" s="134"/>
      <c r="C270" s="97" t="s">
        <v>128</v>
      </c>
      <c r="D270" s="98" t="s">
        <v>226</v>
      </c>
      <c r="E270" s="23" t="s">
        <v>366</v>
      </c>
      <c r="F270" s="7">
        <v>1650000</v>
      </c>
    </row>
    <row r="271" spans="1:6" ht="12.75">
      <c r="A271" s="128"/>
      <c r="B271" s="134"/>
      <c r="C271" s="8" t="s">
        <v>128</v>
      </c>
      <c r="D271" s="70" t="s">
        <v>226</v>
      </c>
      <c r="E271" s="23" t="s">
        <v>369</v>
      </c>
      <c r="F271" s="7">
        <v>100000</v>
      </c>
    </row>
    <row r="272" spans="1:6" ht="12.75">
      <c r="A272" s="128"/>
      <c r="B272" s="134"/>
      <c r="C272" s="8" t="s">
        <v>128</v>
      </c>
      <c r="D272" s="70" t="s">
        <v>226</v>
      </c>
      <c r="E272" s="23" t="s">
        <v>174</v>
      </c>
      <c r="F272" s="7">
        <v>150000</v>
      </c>
    </row>
    <row r="273" spans="1:6" ht="153">
      <c r="A273" s="128"/>
      <c r="B273" s="134"/>
      <c r="C273" s="8" t="s">
        <v>138</v>
      </c>
      <c r="D273" s="70" t="s">
        <v>226</v>
      </c>
      <c r="E273" s="23" t="s">
        <v>370</v>
      </c>
      <c r="F273" s="7">
        <v>700000</v>
      </c>
    </row>
    <row r="274" spans="1:6" ht="102">
      <c r="A274" s="128"/>
      <c r="B274" s="134"/>
      <c r="C274" s="8" t="s">
        <v>139</v>
      </c>
      <c r="D274" s="70" t="s">
        <v>226</v>
      </c>
      <c r="E274" s="23" t="s">
        <v>371</v>
      </c>
      <c r="F274" s="7">
        <v>1800000</v>
      </c>
    </row>
    <row r="275" spans="1:6" ht="25.5">
      <c r="A275" s="128"/>
      <c r="B275" s="134"/>
      <c r="C275" s="8" t="s">
        <v>139</v>
      </c>
      <c r="D275" s="70" t="s">
        <v>226</v>
      </c>
      <c r="E275" s="23" t="s">
        <v>175</v>
      </c>
      <c r="F275" s="7">
        <v>52000</v>
      </c>
    </row>
    <row r="276" spans="1:6" ht="25.5">
      <c r="A276" s="128"/>
      <c r="B276" s="134"/>
      <c r="C276" s="8" t="s">
        <v>139</v>
      </c>
      <c r="D276" s="70" t="s">
        <v>226</v>
      </c>
      <c r="E276" s="23" t="s">
        <v>176</v>
      </c>
      <c r="F276" s="7">
        <v>57000</v>
      </c>
    </row>
    <row r="277" spans="1:6" ht="12.75">
      <c r="A277" s="128"/>
      <c r="B277" s="134"/>
      <c r="C277" s="8" t="s">
        <v>139</v>
      </c>
      <c r="D277" s="70" t="s">
        <v>226</v>
      </c>
      <c r="E277" s="23" t="s">
        <v>372</v>
      </c>
      <c r="F277" s="7">
        <v>450000</v>
      </c>
    </row>
    <row r="278" spans="1:6" ht="12.75">
      <c r="A278" s="128"/>
      <c r="B278" s="134"/>
      <c r="C278" s="8" t="s">
        <v>139</v>
      </c>
      <c r="D278" s="70" t="s">
        <v>226</v>
      </c>
      <c r="E278" s="23" t="s">
        <v>373</v>
      </c>
      <c r="F278" s="7">
        <v>58000</v>
      </c>
    </row>
    <row r="279" spans="1:6" ht="12.75">
      <c r="A279" s="128"/>
      <c r="B279" s="134"/>
      <c r="C279" s="8" t="s">
        <v>139</v>
      </c>
      <c r="D279" s="70" t="s">
        <v>226</v>
      </c>
      <c r="E279" s="23" t="s">
        <v>374</v>
      </c>
      <c r="F279" s="7">
        <v>120000</v>
      </c>
    </row>
    <row r="280" spans="1:6" ht="12.75">
      <c r="A280" s="128"/>
      <c r="B280" s="134"/>
      <c r="C280" s="8" t="s">
        <v>139</v>
      </c>
      <c r="D280" s="70" t="s">
        <v>226</v>
      </c>
      <c r="E280" s="23" t="s">
        <v>177</v>
      </c>
      <c r="F280" s="7">
        <v>28000</v>
      </c>
    </row>
    <row r="281" spans="1:6" ht="12.75">
      <c r="A281" s="128"/>
      <c r="B281" s="134"/>
      <c r="C281" s="8" t="s">
        <v>139</v>
      </c>
      <c r="D281" s="70" t="s">
        <v>226</v>
      </c>
      <c r="E281" s="23" t="s">
        <v>178</v>
      </c>
      <c r="F281" s="7">
        <v>400000</v>
      </c>
    </row>
    <row r="282" spans="1:6" ht="12.75">
      <c r="A282" s="128"/>
      <c r="B282" s="134"/>
      <c r="C282" s="8" t="s">
        <v>139</v>
      </c>
      <c r="D282" s="70" t="s">
        <v>226</v>
      </c>
      <c r="E282" s="23" t="s">
        <v>375</v>
      </c>
      <c r="F282" s="7">
        <v>35000</v>
      </c>
    </row>
    <row r="283" spans="1:6" ht="178.5">
      <c r="A283" s="128"/>
      <c r="B283" s="134"/>
      <c r="C283" s="8" t="s">
        <v>163</v>
      </c>
      <c r="D283" s="70" t="s">
        <v>226</v>
      </c>
      <c r="E283" s="23" t="s">
        <v>376</v>
      </c>
      <c r="F283" s="7">
        <v>2800000</v>
      </c>
    </row>
    <row r="284" spans="1:6" ht="114.75">
      <c r="A284" s="128"/>
      <c r="B284" s="134"/>
      <c r="C284" s="8" t="s">
        <v>137</v>
      </c>
      <c r="D284" s="70" t="s">
        <v>226</v>
      </c>
      <c r="E284" s="23" t="s">
        <v>377</v>
      </c>
      <c r="F284" s="100">
        <v>1000000</v>
      </c>
    </row>
    <row r="285" spans="1:6" ht="25.5">
      <c r="A285" s="128"/>
      <c r="B285" s="134"/>
      <c r="C285" s="8" t="s">
        <v>137</v>
      </c>
      <c r="D285" s="70" t="s">
        <v>226</v>
      </c>
      <c r="E285" s="23" t="s">
        <v>378</v>
      </c>
      <c r="F285" s="100">
        <v>2000000</v>
      </c>
    </row>
    <row r="286" spans="1:6" ht="140.25">
      <c r="A286" s="128"/>
      <c r="B286" s="134"/>
      <c r="C286" s="8" t="s">
        <v>153</v>
      </c>
      <c r="D286" s="70" t="s">
        <v>226</v>
      </c>
      <c r="E286" s="23" t="s">
        <v>379</v>
      </c>
      <c r="F286" s="100">
        <v>1500000</v>
      </c>
    </row>
    <row r="287" spans="1:6" ht="12.75">
      <c r="A287" s="128"/>
      <c r="B287" s="134"/>
      <c r="C287" s="8" t="s">
        <v>240</v>
      </c>
      <c r="D287" s="70" t="s">
        <v>226</v>
      </c>
      <c r="E287" s="23" t="s">
        <v>380</v>
      </c>
      <c r="F287" s="7">
        <v>80000</v>
      </c>
    </row>
    <row r="288" spans="1:6" ht="12.75">
      <c r="A288" s="35"/>
      <c r="B288" s="4"/>
      <c r="C288" s="4"/>
      <c r="D288" s="71"/>
      <c r="E288" s="5" t="s">
        <v>14</v>
      </c>
      <c r="F288" s="6">
        <f>SUM(F268:F287)</f>
        <v>13900000</v>
      </c>
    </row>
    <row r="289" spans="1:6" ht="25.5">
      <c r="A289" s="128" t="s">
        <v>112</v>
      </c>
      <c r="B289" s="134" t="s">
        <v>113</v>
      </c>
      <c r="C289" s="97" t="s">
        <v>153</v>
      </c>
      <c r="D289" s="98" t="s">
        <v>225</v>
      </c>
      <c r="E289" s="23" t="s">
        <v>179</v>
      </c>
      <c r="F289" s="100">
        <v>1800000</v>
      </c>
    </row>
    <row r="290" spans="1:6" ht="25.5">
      <c r="A290" s="128"/>
      <c r="B290" s="134"/>
      <c r="C290" s="97" t="s">
        <v>128</v>
      </c>
      <c r="D290" s="98" t="s">
        <v>226</v>
      </c>
      <c r="E290" s="23" t="s">
        <v>381</v>
      </c>
      <c r="F290" s="100">
        <v>100000</v>
      </c>
    </row>
    <row r="291" spans="1:6" ht="12.75">
      <c r="A291" s="128"/>
      <c r="B291" s="134"/>
      <c r="C291" s="97" t="s">
        <v>128</v>
      </c>
      <c r="D291" s="98" t="s">
        <v>226</v>
      </c>
      <c r="E291" s="23" t="s">
        <v>382</v>
      </c>
      <c r="F291" s="100">
        <v>100000</v>
      </c>
    </row>
    <row r="292" spans="1:6" ht="12.75">
      <c r="A292" s="128"/>
      <c r="B292" s="134"/>
      <c r="C292" s="97" t="s">
        <v>138</v>
      </c>
      <c r="D292" s="98" t="s">
        <v>226</v>
      </c>
      <c r="E292" s="23" t="s">
        <v>383</v>
      </c>
      <c r="F292" s="100">
        <v>150000</v>
      </c>
    </row>
    <row r="293" spans="1:6" ht="12.75">
      <c r="A293" s="128"/>
      <c r="B293" s="134"/>
      <c r="C293" s="97" t="s">
        <v>139</v>
      </c>
      <c r="D293" s="98" t="s">
        <v>226</v>
      </c>
      <c r="E293" s="23" t="s">
        <v>384</v>
      </c>
      <c r="F293" s="100">
        <v>350000</v>
      </c>
    </row>
    <row r="294" spans="1:6" ht="12.75">
      <c r="A294" s="128"/>
      <c r="B294" s="134"/>
      <c r="C294" s="97" t="s">
        <v>163</v>
      </c>
      <c r="D294" s="98" t="s">
        <v>226</v>
      </c>
      <c r="E294" s="23" t="s">
        <v>385</v>
      </c>
      <c r="F294" s="100">
        <v>200000</v>
      </c>
    </row>
    <row r="295" spans="1:6" ht="12.75">
      <c r="A295" s="128"/>
      <c r="B295" s="134"/>
      <c r="C295" s="97" t="s">
        <v>163</v>
      </c>
      <c r="D295" s="98" t="s">
        <v>226</v>
      </c>
      <c r="E295" s="23" t="s">
        <v>386</v>
      </c>
      <c r="F295" s="100">
        <v>50000</v>
      </c>
    </row>
    <row r="296" spans="1:6" ht="25.5">
      <c r="A296" s="128"/>
      <c r="B296" s="134"/>
      <c r="C296" s="97" t="s">
        <v>137</v>
      </c>
      <c r="D296" s="98" t="s">
        <v>226</v>
      </c>
      <c r="E296" s="23" t="s">
        <v>387</v>
      </c>
      <c r="F296" s="100">
        <v>930000</v>
      </c>
    </row>
    <row r="297" spans="1:6" ht="12.75">
      <c r="A297" s="128"/>
      <c r="B297" s="134"/>
      <c r="C297" s="97" t="s">
        <v>137</v>
      </c>
      <c r="D297" s="98" t="s">
        <v>226</v>
      </c>
      <c r="E297" s="23" t="s">
        <v>211</v>
      </c>
      <c r="F297" s="100">
        <v>70000</v>
      </c>
    </row>
    <row r="298" spans="1:6" ht="12.75">
      <c r="A298" s="128"/>
      <c r="B298" s="134"/>
      <c r="C298" s="97" t="s">
        <v>153</v>
      </c>
      <c r="D298" s="98" t="s">
        <v>226</v>
      </c>
      <c r="E298" s="23" t="s">
        <v>212</v>
      </c>
      <c r="F298" s="100">
        <v>130000</v>
      </c>
    </row>
    <row r="299" spans="1:6" ht="12.75">
      <c r="A299" s="128"/>
      <c r="B299" s="134"/>
      <c r="C299" s="97" t="s">
        <v>153</v>
      </c>
      <c r="D299" s="98" t="s">
        <v>226</v>
      </c>
      <c r="E299" s="23" t="s">
        <v>213</v>
      </c>
      <c r="F299" s="100">
        <v>69550</v>
      </c>
    </row>
    <row r="300" spans="1:6" ht="12.75">
      <c r="A300" s="128"/>
      <c r="B300" s="134"/>
      <c r="C300" s="97" t="s">
        <v>153</v>
      </c>
      <c r="D300" s="98" t="s">
        <v>226</v>
      </c>
      <c r="E300" s="23" t="s">
        <v>214</v>
      </c>
      <c r="F300" s="100">
        <v>20450</v>
      </c>
    </row>
    <row r="301" spans="1:6" ht="25.5">
      <c r="A301" s="128"/>
      <c r="B301" s="134"/>
      <c r="C301" s="97" t="s">
        <v>153</v>
      </c>
      <c r="D301" s="98" t="s">
        <v>226</v>
      </c>
      <c r="E301" s="23" t="s">
        <v>215</v>
      </c>
      <c r="F301" s="100">
        <v>80000</v>
      </c>
    </row>
    <row r="302" spans="1:6" ht="12.75">
      <c r="A302" s="53"/>
      <c r="B302" s="11"/>
      <c r="C302" s="11"/>
      <c r="D302" s="80"/>
      <c r="E302" s="5" t="s">
        <v>14</v>
      </c>
      <c r="F302" s="6">
        <f>SUM(F289:F301)</f>
        <v>4050000</v>
      </c>
    </row>
    <row r="303" spans="1:6" ht="25.5">
      <c r="A303" s="128" t="s">
        <v>114</v>
      </c>
      <c r="B303" s="134" t="s">
        <v>115</v>
      </c>
      <c r="C303" s="97" t="s">
        <v>128</v>
      </c>
      <c r="D303" s="98" t="s">
        <v>226</v>
      </c>
      <c r="E303" s="23" t="s">
        <v>388</v>
      </c>
      <c r="F303" s="100">
        <v>20000</v>
      </c>
    </row>
    <row r="304" spans="1:6" ht="12.75">
      <c r="A304" s="128"/>
      <c r="B304" s="134"/>
      <c r="C304" s="97" t="s">
        <v>137</v>
      </c>
      <c r="D304" s="98" t="s">
        <v>226</v>
      </c>
      <c r="E304" s="23" t="s">
        <v>216</v>
      </c>
      <c r="F304" s="100">
        <v>15000</v>
      </c>
    </row>
    <row r="305" spans="1:6" ht="38.25">
      <c r="A305" s="128"/>
      <c r="B305" s="134"/>
      <c r="C305" s="97" t="s">
        <v>137</v>
      </c>
      <c r="D305" s="98" t="s">
        <v>226</v>
      </c>
      <c r="E305" s="23" t="s">
        <v>217</v>
      </c>
      <c r="F305" s="100">
        <v>585000</v>
      </c>
    </row>
    <row r="306" spans="1:6" ht="25.5">
      <c r="A306" s="128"/>
      <c r="B306" s="134"/>
      <c r="C306" s="97" t="s">
        <v>153</v>
      </c>
      <c r="D306" s="98" t="s">
        <v>226</v>
      </c>
      <c r="E306" s="23" t="s">
        <v>389</v>
      </c>
      <c r="F306" s="100">
        <v>45000</v>
      </c>
    </row>
    <row r="307" spans="1:6" ht="12.75">
      <c r="A307" s="35"/>
      <c r="B307" s="4"/>
      <c r="C307" s="4"/>
      <c r="D307" s="71"/>
      <c r="E307" s="5" t="s">
        <v>14</v>
      </c>
      <c r="F307" s="6">
        <f>SUM(F303:F306)</f>
        <v>665000</v>
      </c>
    </row>
    <row r="308" spans="1:6" ht="12.75">
      <c r="A308" s="142" t="s">
        <v>116</v>
      </c>
      <c r="B308" s="142" t="s">
        <v>117</v>
      </c>
      <c r="C308" s="117" t="s">
        <v>128</v>
      </c>
      <c r="D308" s="118"/>
      <c r="E308" s="52" t="s">
        <v>189</v>
      </c>
      <c r="F308" s="100"/>
    </row>
    <row r="309" spans="1:6" ht="12.75">
      <c r="A309" s="142"/>
      <c r="B309" s="142"/>
      <c r="C309" s="117" t="s">
        <v>128</v>
      </c>
      <c r="D309" s="118" t="s">
        <v>226</v>
      </c>
      <c r="E309" s="22" t="s">
        <v>390</v>
      </c>
      <c r="F309" s="100">
        <v>500000</v>
      </c>
    </row>
    <row r="310" spans="1:6" ht="12.75">
      <c r="A310" s="142"/>
      <c r="B310" s="142"/>
      <c r="C310" s="117" t="s">
        <v>138</v>
      </c>
      <c r="D310" s="118" t="s">
        <v>226</v>
      </c>
      <c r="E310" s="22" t="s">
        <v>218</v>
      </c>
      <c r="F310" s="100">
        <v>35000</v>
      </c>
    </row>
    <row r="311" spans="1:6" ht="12.75">
      <c r="A311" s="142"/>
      <c r="B311" s="142"/>
      <c r="C311" s="117" t="s">
        <v>137</v>
      </c>
      <c r="D311" s="118" t="s">
        <v>226</v>
      </c>
      <c r="E311" s="22" t="s">
        <v>219</v>
      </c>
      <c r="F311" s="100">
        <v>80000</v>
      </c>
    </row>
    <row r="312" spans="1:6" ht="12.75">
      <c r="A312" s="35"/>
      <c r="B312" s="4"/>
      <c r="C312" s="4"/>
      <c r="D312" s="71"/>
      <c r="E312" s="5" t="s">
        <v>14</v>
      </c>
      <c r="F312" s="6">
        <f>SUM(F309:F311)</f>
        <v>615000</v>
      </c>
    </row>
    <row r="313" spans="1:6" ht="25.5">
      <c r="A313" s="128" t="s">
        <v>118</v>
      </c>
      <c r="B313" s="134" t="s">
        <v>119</v>
      </c>
      <c r="C313" s="97" t="s">
        <v>128</v>
      </c>
      <c r="D313" s="98" t="s">
        <v>226</v>
      </c>
      <c r="E313" s="22" t="s">
        <v>391</v>
      </c>
      <c r="F313" s="100">
        <v>20000</v>
      </c>
    </row>
    <row r="314" spans="1:6" ht="25.5">
      <c r="A314" s="128"/>
      <c r="B314" s="134"/>
      <c r="C314" s="97" t="s">
        <v>153</v>
      </c>
      <c r="D314" s="98" t="s">
        <v>226</v>
      </c>
      <c r="E314" s="22" t="s">
        <v>392</v>
      </c>
      <c r="F314" s="100">
        <v>20000</v>
      </c>
    </row>
    <row r="315" spans="1:6" ht="63.75">
      <c r="A315" s="128"/>
      <c r="B315" s="134"/>
      <c r="C315" s="97" t="s">
        <v>163</v>
      </c>
      <c r="D315" s="98" t="s">
        <v>226</v>
      </c>
      <c r="E315" s="22" t="s">
        <v>393</v>
      </c>
      <c r="F315" s="100">
        <v>20000</v>
      </c>
    </row>
    <row r="316" spans="1:6" ht="38.25">
      <c r="A316" s="128"/>
      <c r="B316" s="134"/>
      <c r="C316" s="97" t="s">
        <v>137</v>
      </c>
      <c r="D316" s="98" t="s">
        <v>226</v>
      </c>
      <c r="E316" s="22" t="s">
        <v>394</v>
      </c>
      <c r="F316" s="100">
        <v>90000</v>
      </c>
    </row>
    <row r="317" spans="1:6" ht="12.75">
      <c r="A317" s="35"/>
      <c r="B317" s="4"/>
      <c r="C317" s="4"/>
      <c r="D317" s="71"/>
      <c r="E317" s="5" t="s">
        <v>14</v>
      </c>
      <c r="F317" s="6">
        <f>SUM(F313:F316)</f>
        <v>150000</v>
      </c>
    </row>
    <row r="318" spans="1:6" ht="25.5">
      <c r="A318" s="161" t="s">
        <v>71</v>
      </c>
      <c r="B318" s="160" t="s">
        <v>120</v>
      </c>
      <c r="C318" s="21" t="s">
        <v>128</v>
      </c>
      <c r="D318" s="81" t="s">
        <v>226</v>
      </c>
      <c r="E318" s="23" t="s">
        <v>395</v>
      </c>
      <c r="F318" s="7">
        <v>200000</v>
      </c>
    </row>
    <row r="319" spans="1:6" ht="25.5">
      <c r="A319" s="161"/>
      <c r="B319" s="160"/>
      <c r="C319" s="21" t="s">
        <v>139</v>
      </c>
      <c r="D319" s="81" t="s">
        <v>226</v>
      </c>
      <c r="E319" s="23" t="s">
        <v>396</v>
      </c>
      <c r="F319" s="7">
        <v>100000</v>
      </c>
    </row>
    <row r="320" spans="1:6" ht="12.75">
      <c r="A320" s="161"/>
      <c r="B320" s="160"/>
      <c r="C320" s="21" t="s">
        <v>137</v>
      </c>
      <c r="D320" s="81" t="s">
        <v>226</v>
      </c>
      <c r="E320" s="23" t="s">
        <v>397</v>
      </c>
      <c r="F320" s="7">
        <v>10000</v>
      </c>
    </row>
    <row r="321" spans="1:6" ht="25.5">
      <c r="A321" s="161"/>
      <c r="B321" s="160"/>
      <c r="C321" s="21" t="s">
        <v>137</v>
      </c>
      <c r="D321" s="81" t="s">
        <v>226</v>
      </c>
      <c r="E321" s="23" t="s">
        <v>398</v>
      </c>
      <c r="F321" s="7">
        <v>40000</v>
      </c>
    </row>
    <row r="322" spans="1:6" ht="38.25">
      <c r="A322" s="161"/>
      <c r="B322" s="160"/>
      <c r="C322" s="21" t="s">
        <v>137</v>
      </c>
      <c r="D322" s="81" t="s">
        <v>226</v>
      </c>
      <c r="E322" s="23" t="s">
        <v>399</v>
      </c>
      <c r="F322" s="7">
        <v>50000</v>
      </c>
    </row>
    <row r="323" spans="1:6" ht="12.75">
      <c r="A323" s="35"/>
      <c r="B323" s="4"/>
      <c r="C323" s="4"/>
      <c r="D323" s="71"/>
      <c r="E323" s="5" t="s">
        <v>14</v>
      </c>
      <c r="F323" s="6">
        <f>SUM(F318:F322)</f>
        <v>400000</v>
      </c>
    </row>
    <row r="324" spans="1:6" ht="12.75">
      <c r="A324" s="54">
        <v>5</v>
      </c>
      <c r="B324" s="55" t="s">
        <v>121</v>
      </c>
      <c r="C324" s="55"/>
      <c r="D324" s="82"/>
      <c r="E324" s="56"/>
      <c r="F324" s="57">
        <f>+F326+F358</f>
        <v>928389688</v>
      </c>
    </row>
    <row r="325" spans="1:6" ht="12.75">
      <c r="A325" s="58"/>
      <c r="B325" s="59"/>
      <c r="C325" s="59"/>
      <c r="D325" s="83"/>
      <c r="E325" s="60"/>
      <c r="F325" s="61"/>
    </row>
    <row r="326" spans="1:6" ht="12.75">
      <c r="A326" s="32" t="s">
        <v>122</v>
      </c>
      <c r="B326" s="28" t="s">
        <v>123</v>
      </c>
      <c r="C326" s="28"/>
      <c r="D326" s="69"/>
      <c r="E326" s="62"/>
      <c r="F326" s="63">
        <f>+F328+F334+F347+F353+F357</f>
        <v>120798240</v>
      </c>
    </row>
    <row r="327" spans="1:6" ht="12.75">
      <c r="A327" s="9" t="s">
        <v>124</v>
      </c>
      <c r="B327" s="8" t="s">
        <v>125</v>
      </c>
      <c r="C327" s="8" t="s">
        <v>128</v>
      </c>
      <c r="D327" s="70" t="s">
        <v>225</v>
      </c>
      <c r="E327" s="22" t="s">
        <v>400</v>
      </c>
      <c r="F327" s="7">
        <v>9000000</v>
      </c>
    </row>
    <row r="328" spans="1:6" ht="25.5" customHeight="1">
      <c r="A328" s="35"/>
      <c r="B328" s="4"/>
      <c r="C328" s="4"/>
      <c r="D328" s="71"/>
      <c r="E328" s="5" t="s">
        <v>14</v>
      </c>
      <c r="F328" s="6">
        <f>SUM(F327:F327)</f>
        <v>9000000</v>
      </c>
    </row>
    <row r="329" spans="1:6" ht="12.75">
      <c r="A329" s="142" t="s">
        <v>126</v>
      </c>
      <c r="B329" s="142" t="s">
        <v>127</v>
      </c>
      <c r="C329" s="20" t="s">
        <v>128</v>
      </c>
      <c r="D329" s="79" t="s">
        <v>225</v>
      </c>
      <c r="E329" s="22" t="s">
        <v>401</v>
      </c>
      <c r="F329" s="7">
        <v>100000</v>
      </c>
    </row>
    <row r="330" spans="1:6" ht="12.75">
      <c r="A330" s="142"/>
      <c r="B330" s="142"/>
      <c r="C330" s="20" t="s">
        <v>128</v>
      </c>
      <c r="D330" s="79" t="s">
        <v>225</v>
      </c>
      <c r="E330" s="22" t="s">
        <v>402</v>
      </c>
      <c r="F330" s="7">
        <v>50000</v>
      </c>
    </row>
    <row r="331" spans="1:6" ht="12.75">
      <c r="A331" s="142"/>
      <c r="B331" s="142"/>
      <c r="C331" s="20" t="s">
        <v>137</v>
      </c>
      <c r="D331" s="79" t="s">
        <v>225</v>
      </c>
      <c r="E331" s="22" t="s">
        <v>403</v>
      </c>
      <c r="F331" s="7">
        <v>1000000</v>
      </c>
    </row>
    <row r="332" spans="1:6" ht="12.75">
      <c r="A332" s="142"/>
      <c r="B332" s="142"/>
      <c r="C332" s="20" t="s">
        <v>138</v>
      </c>
      <c r="D332" s="79" t="s">
        <v>225</v>
      </c>
      <c r="E332" s="22" t="s">
        <v>404</v>
      </c>
      <c r="F332" s="7">
        <v>110000</v>
      </c>
    </row>
    <row r="333" spans="1:6" ht="25.5">
      <c r="A333" s="142"/>
      <c r="B333" s="142"/>
      <c r="C333" s="20" t="s">
        <v>139</v>
      </c>
      <c r="D333" s="79" t="s">
        <v>225</v>
      </c>
      <c r="E333" s="22" t="s">
        <v>405</v>
      </c>
      <c r="F333" s="7">
        <v>220000</v>
      </c>
    </row>
    <row r="334" spans="1:6" ht="12.75">
      <c r="A334" s="35"/>
      <c r="B334" s="4"/>
      <c r="C334" s="4"/>
      <c r="D334" s="71"/>
      <c r="E334" s="5" t="s">
        <v>14</v>
      </c>
      <c r="F334" s="6">
        <f>SUM(F329:F333)</f>
        <v>1480000</v>
      </c>
    </row>
    <row r="335" spans="1:6" ht="12.75">
      <c r="A335" s="151" t="s">
        <v>180</v>
      </c>
      <c r="B335" s="142"/>
      <c r="C335" s="117" t="s">
        <v>128</v>
      </c>
      <c r="D335" s="118" t="s">
        <v>225</v>
      </c>
      <c r="E335" s="24" t="s">
        <v>406</v>
      </c>
      <c r="F335" s="100">
        <v>138240</v>
      </c>
    </row>
    <row r="336" spans="1:6" ht="12.75">
      <c r="A336" s="142"/>
      <c r="B336" s="142"/>
      <c r="C336" s="117" t="s">
        <v>128</v>
      </c>
      <c r="D336" s="118" t="s">
        <v>225</v>
      </c>
      <c r="E336" s="24" t="s">
        <v>407</v>
      </c>
      <c r="F336" s="100">
        <v>70000</v>
      </c>
    </row>
    <row r="337" spans="1:6" ht="12.75">
      <c r="A337" s="142"/>
      <c r="B337" s="142"/>
      <c r="C337" s="117" t="s">
        <v>139</v>
      </c>
      <c r="D337" s="118" t="s">
        <v>225</v>
      </c>
      <c r="E337" s="24" t="s">
        <v>408</v>
      </c>
      <c r="F337" s="100">
        <v>276000</v>
      </c>
    </row>
    <row r="338" spans="1:6" ht="12.75">
      <c r="A338" s="142"/>
      <c r="B338" s="142"/>
      <c r="C338" s="117" t="s">
        <v>139</v>
      </c>
      <c r="D338" s="118" t="s">
        <v>225</v>
      </c>
      <c r="E338" s="24" t="s">
        <v>409</v>
      </c>
      <c r="F338" s="100">
        <v>440000</v>
      </c>
    </row>
    <row r="339" spans="1:6" ht="15.75" customHeight="1">
      <c r="A339" s="142"/>
      <c r="B339" s="142"/>
      <c r="C339" s="117" t="s">
        <v>139</v>
      </c>
      <c r="D339" s="118" t="s">
        <v>225</v>
      </c>
      <c r="E339" s="24" t="s">
        <v>410</v>
      </c>
      <c r="F339" s="100">
        <v>250000</v>
      </c>
    </row>
    <row r="340" spans="1:6" ht="15.75" customHeight="1">
      <c r="A340" s="142"/>
      <c r="B340" s="142"/>
      <c r="C340" s="117" t="s">
        <v>139</v>
      </c>
      <c r="D340" s="118" t="s">
        <v>225</v>
      </c>
      <c r="E340" s="24" t="s">
        <v>411</v>
      </c>
      <c r="F340" s="100">
        <v>400000</v>
      </c>
    </row>
    <row r="341" spans="1:6" ht="15.75" customHeight="1">
      <c r="A341" s="142"/>
      <c r="B341" s="142"/>
      <c r="C341" s="117" t="s">
        <v>139</v>
      </c>
      <c r="D341" s="118" t="s">
        <v>225</v>
      </c>
      <c r="E341" s="24" t="s">
        <v>412</v>
      </c>
      <c r="F341" s="100">
        <v>950000</v>
      </c>
    </row>
    <row r="342" spans="1:6" ht="15.75" customHeight="1">
      <c r="A342" s="142"/>
      <c r="B342" s="142"/>
      <c r="C342" s="117" t="s">
        <v>138</v>
      </c>
      <c r="D342" s="118" t="s">
        <v>225</v>
      </c>
      <c r="E342" s="24" t="s">
        <v>413</v>
      </c>
      <c r="F342" s="100">
        <v>60000000</v>
      </c>
    </row>
    <row r="343" spans="1:6" ht="15.75" customHeight="1">
      <c r="A343" s="142"/>
      <c r="B343" s="142"/>
      <c r="C343" s="117" t="s">
        <v>138</v>
      </c>
      <c r="D343" s="118" t="s">
        <v>225</v>
      </c>
      <c r="E343" s="24" t="s">
        <v>414</v>
      </c>
      <c r="F343" s="100">
        <v>2000000</v>
      </c>
    </row>
    <row r="344" spans="1:6" ht="15.75" customHeight="1">
      <c r="A344" s="142"/>
      <c r="B344" s="142"/>
      <c r="C344" s="117" t="s">
        <v>138</v>
      </c>
      <c r="D344" s="118" t="s">
        <v>225</v>
      </c>
      <c r="E344" s="24" t="s">
        <v>415</v>
      </c>
      <c r="F344" s="100">
        <v>200000</v>
      </c>
    </row>
    <row r="345" spans="1:6" ht="15.75" customHeight="1">
      <c r="A345" s="142"/>
      <c r="B345" s="142"/>
      <c r="C345" s="117" t="s">
        <v>137</v>
      </c>
      <c r="D345" s="118" t="s">
        <v>225</v>
      </c>
      <c r="E345" s="24" t="s">
        <v>416</v>
      </c>
      <c r="F345" s="100">
        <v>30000</v>
      </c>
    </row>
    <row r="346" spans="1:6" ht="15.75" customHeight="1">
      <c r="A346" s="142"/>
      <c r="B346" s="142"/>
      <c r="C346" s="117" t="s">
        <v>163</v>
      </c>
      <c r="D346" s="118" t="s">
        <v>225</v>
      </c>
      <c r="E346" s="24" t="s">
        <v>417</v>
      </c>
      <c r="F346" s="100">
        <v>500000</v>
      </c>
    </row>
    <row r="347" spans="1:6" ht="12.75">
      <c r="A347" s="35"/>
      <c r="B347" s="4"/>
      <c r="C347" s="4"/>
      <c r="D347" s="71"/>
      <c r="E347" s="5" t="s">
        <v>14</v>
      </c>
      <c r="F347" s="6">
        <f>SUM(F335:F346)</f>
        <v>65254240</v>
      </c>
    </row>
    <row r="348" spans="1:6" ht="51">
      <c r="A348" s="151" t="s">
        <v>181</v>
      </c>
      <c r="B348" s="151" t="s">
        <v>182</v>
      </c>
      <c r="C348" s="97" t="s">
        <v>240</v>
      </c>
      <c r="D348" s="98" t="s">
        <v>225</v>
      </c>
      <c r="E348" s="24" t="s">
        <v>418</v>
      </c>
      <c r="F348" s="123">
        <v>20000000</v>
      </c>
    </row>
    <row r="349" spans="1:6" ht="51">
      <c r="A349" s="142"/>
      <c r="B349" s="142"/>
      <c r="C349" s="97" t="s">
        <v>240</v>
      </c>
      <c r="D349" s="98" t="s">
        <v>225</v>
      </c>
      <c r="E349" s="24" t="s">
        <v>419</v>
      </c>
      <c r="F349" s="123">
        <v>500000</v>
      </c>
    </row>
    <row r="350" spans="1:6" ht="25.5">
      <c r="A350" s="142"/>
      <c r="B350" s="142"/>
      <c r="C350" s="97" t="s">
        <v>240</v>
      </c>
      <c r="D350" s="98" t="s">
        <v>225</v>
      </c>
      <c r="E350" s="24" t="s">
        <v>420</v>
      </c>
      <c r="F350" s="123">
        <v>11500000</v>
      </c>
    </row>
    <row r="351" spans="1:6" ht="38.25">
      <c r="A351" s="142"/>
      <c r="B351" s="142"/>
      <c r="C351" s="97" t="s">
        <v>240</v>
      </c>
      <c r="D351" s="98" t="s">
        <v>225</v>
      </c>
      <c r="E351" s="24" t="s">
        <v>421</v>
      </c>
      <c r="F351" s="123">
        <v>11000000</v>
      </c>
    </row>
    <row r="352" spans="1:6" ht="25.5">
      <c r="A352" s="142"/>
      <c r="B352" s="142"/>
      <c r="C352" s="97" t="s">
        <v>240</v>
      </c>
      <c r="D352" s="98" t="s">
        <v>225</v>
      </c>
      <c r="E352" s="24" t="s">
        <v>422</v>
      </c>
      <c r="F352" s="123">
        <v>1000000</v>
      </c>
    </row>
    <row r="353" spans="1:6" ht="12.75">
      <c r="A353" s="35"/>
      <c r="B353" s="4"/>
      <c r="C353" s="4"/>
      <c r="D353" s="71"/>
      <c r="E353" s="5" t="s">
        <v>14</v>
      </c>
      <c r="F353" s="6">
        <f>SUM(F348:F352)</f>
        <v>44000000</v>
      </c>
    </row>
    <row r="354" spans="1:6" ht="12.75">
      <c r="A354" s="159" t="s">
        <v>21</v>
      </c>
      <c r="B354" s="134" t="s">
        <v>107</v>
      </c>
      <c r="C354" s="97" t="s">
        <v>139</v>
      </c>
      <c r="D354" s="98" t="s">
        <v>225</v>
      </c>
      <c r="E354" s="37" t="s">
        <v>423</v>
      </c>
      <c r="F354" s="100">
        <v>464000</v>
      </c>
    </row>
    <row r="355" spans="1:6" ht="12.75">
      <c r="A355" s="159"/>
      <c r="B355" s="134"/>
      <c r="C355" s="97" t="s">
        <v>139</v>
      </c>
      <c r="D355" s="98" t="s">
        <v>225</v>
      </c>
      <c r="E355" s="37" t="s">
        <v>424</v>
      </c>
      <c r="F355" s="100">
        <v>75000</v>
      </c>
    </row>
    <row r="356" spans="1:6" ht="12.75">
      <c r="A356" s="159"/>
      <c r="B356" s="134"/>
      <c r="C356" s="97" t="s">
        <v>139</v>
      </c>
      <c r="D356" s="98" t="s">
        <v>225</v>
      </c>
      <c r="E356" s="37" t="s">
        <v>425</v>
      </c>
      <c r="F356" s="100">
        <v>525000</v>
      </c>
    </row>
    <row r="357" spans="1:6" ht="12.75">
      <c r="A357" s="35"/>
      <c r="B357" s="4"/>
      <c r="C357" s="4"/>
      <c r="D357" s="71"/>
      <c r="E357" s="5" t="s">
        <v>14</v>
      </c>
      <c r="F357" s="6">
        <f>SUM(F354:F356)</f>
        <v>1064000</v>
      </c>
    </row>
    <row r="358" spans="1:6" ht="12.75" customHeight="1">
      <c r="A358" s="32">
        <v>5.02</v>
      </c>
      <c r="B358" s="28" t="s">
        <v>108</v>
      </c>
      <c r="C358" s="28"/>
      <c r="D358" s="69"/>
      <c r="E358" s="41"/>
      <c r="F358" s="30">
        <f>F360</f>
        <v>807591448</v>
      </c>
    </row>
    <row r="359" spans="1:6" ht="12.75">
      <c r="A359" s="9" t="s">
        <v>109</v>
      </c>
      <c r="B359" s="8" t="s">
        <v>110</v>
      </c>
      <c r="C359" s="8" t="s">
        <v>128</v>
      </c>
      <c r="D359" s="70" t="s">
        <v>225</v>
      </c>
      <c r="E359" s="22" t="s">
        <v>426</v>
      </c>
      <c r="F359" s="7">
        <v>807591448</v>
      </c>
    </row>
    <row r="360" spans="1:6" ht="12.75" customHeight="1">
      <c r="A360" s="10"/>
      <c r="B360" s="11"/>
      <c r="C360" s="11"/>
      <c r="D360" s="80"/>
      <c r="E360" s="5" t="s">
        <v>14</v>
      </c>
      <c r="F360" s="6">
        <f>SUM(F359:F359)</f>
        <v>807591448</v>
      </c>
    </row>
    <row r="361" spans="1:6" ht="12.75">
      <c r="A361" s="64"/>
      <c r="B361" s="65"/>
      <c r="C361" s="65"/>
      <c r="D361" s="84"/>
      <c r="E361" s="66" t="s">
        <v>26</v>
      </c>
      <c r="F361" s="67">
        <f>F324+F154+F14</f>
        <v>1415004600</v>
      </c>
    </row>
    <row r="366" ht="12.75">
      <c r="E366" s="126"/>
    </row>
  </sheetData>
  <sheetProtection/>
  <mergeCells count="88">
    <mergeCell ref="B188:B192"/>
    <mergeCell ref="A188:A192"/>
    <mergeCell ref="B354:B356"/>
    <mergeCell ref="A354:A356"/>
    <mergeCell ref="B348:B352"/>
    <mergeCell ref="A348:A352"/>
    <mergeCell ref="B257:B266"/>
    <mergeCell ref="B223:B224"/>
    <mergeCell ref="B318:B322"/>
    <mergeCell ref="A318:A322"/>
    <mergeCell ref="D11:D13"/>
    <mergeCell ref="C219:C220"/>
    <mergeCell ref="B219:B220"/>
    <mergeCell ref="A219:A220"/>
    <mergeCell ref="B216:B217"/>
    <mergeCell ref="A216:A217"/>
    <mergeCell ref="B197:B200"/>
    <mergeCell ref="A197:A200"/>
    <mergeCell ref="B207:B212"/>
    <mergeCell ref="A207:A212"/>
    <mergeCell ref="A226:A242"/>
    <mergeCell ref="A268:A287"/>
    <mergeCell ref="B289:B301"/>
    <mergeCell ref="A223:A224"/>
    <mergeCell ref="B226:B242"/>
    <mergeCell ref="B329:B333"/>
    <mergeCell ref="B303:B306"/>
    <mergeCell ref="A257:A266"/>
    <mergeCell ref="B268:B287"/>
    <mergeCell ref="A289:A301"/>
    <mergeCell ref="A329:A333"/>
    <mergeCell ref="A303:A306"/>
    <mergeCell ref="B313:B316"/>
    <mergeCell ref="A313:A316"/>
    <mergeCell ref="A308:A311"/>
    <mergeCell ref="B308:B311"/>
    <mergeCell ref="A335:A346"/>
    <mergeCell ref="B69:B70"/>
    <mergeCell ref="B335:B346"/>
    <mergeCell ref="B245:B255"/>
    <mergeCell ref="A245:A255"/>
    <mergeCell ref="A53:A55"/>
    <mergeCell ref="A69:A70"/>
    <mergeCell ref="B123:B129"/>
    <mergeCell ref="A123:A129"/>
    <mergeCell ref="A98:A103"/>
    <mergeCell ref="F11:F13"/>
    <mergeCell ref="A11:A13"/>
    <mergeCell ref="B11:B13"/>
    <mergeCell ref="B14:E14"/>
    <mergeCell ref="A30:A36"/>
    <mergeCell ref="B30:B36"/>
    <mergeCell ref="E11:E13"/>
    <mergeCell ref="A22:A28"/>
    <mergeCell ref="B22:B28"/>
    <mergeCell ref="C11:C13"/>
    <mergeCell ref="A165:A186"/>
    <mergeCell ref="B165:B186"/>
    <mergeCell ref="B149:B152"/>
    <mergeCell ref="A149:A152"/>
    <mergeCell ref="A110:A116"/>
    <mergeCell ref="B110:B116"/>
    <mergeCell ref="A157:A162"/>
    <mergeCell ref="B157:B162"/>
    <mergeCell ref="A131:A147"/>
    <mergeCell ref="B131:B147"/>
    <mergeCell ref="A2:F2"/>
    <mergeCell ref="A3:F3"/>
    <mergeCell ref="A4:F4"/>
    <mergeCell ref="A6:F6"/>
    <mergeCell ref="A7:F7"/>
    <mergeCell ref="A8:F8"/>
    <mergeCell ref="B98:B103"/>
    <mergeCell ref="B73:B96"/>
    <mergeCell ref="B120:B121"/>
    <mergeCell ref="B57:B66"/>
    <mergeCell ref="B106:B108"/>
    <mergeCell ref="A106:A108"/>
    <mergeCell ref="A17:A20"/>
    <mergeCell ref="A57:A66"/>
    <mergeCell ref="B53:B55"/>
    <mergeCell ref="A73:A96"/>
    <mergeCell ref="B49:B51"/>
    <mergeCell ref="A120:A121"/>
    <mergeCell ref="A49:A51"/>
    <mergeCell ref="B17:B20"/>
    <mergeCell ref="A39:A41"/>
    <mergeCell ref="B39:B41"/>
  </mergeCells>
  <printOptions/>
  <pageMargins left="0.64" right="0.75" top="0.29" bottom="1" header="0" footer="0"/>
  <pageSetup fitToHeight="0" fitToWidth="1"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Archivo Nacional de Costa 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dsanabria</dc:creator>
  <cp:keywords/>
  <dc:description/>
  <cp:lastModifiedBy>Catalina Zúñiga Porras</cp:lastModifiedBy>
  <cp:lastPrinted>2019-08-01T21:47:16Z</cp:lastPrinted>
  <dcterms:created xsi:type="dcterms:W3CDTF">2010-01-06T21:54:24Z</dcterms:created>
  <dcterms:modified xsi:type="dcterms:W3CDTF">2019-08-01T21:47:21Z</dcterms:modified>
  <cp:category/>
  <cp:version/>
  <cp:contentType/>
  <cp:contentStatus/>
</cp:coreProperties>
</file>